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79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<sst xmlns="http://schemas.openxmlformats.org/spreadsheetml/2006/main" count="413" uniqueCount="281">
  <si>
    <t>ii)</t>
  </si>
  <si>
    <t>=</t>
  </si>
  <si>
    <t>Solution 5</t>
  </si>
  <si>
    <t>Solution 6</t>
  </si>
  <si>
    <t>d)</t>
  </si>
  <si>
    <t xml:space="preserve"> </t>
  </si>
  <si>
    <t>A</t>
  </si>
  <si>
    <t>a)</t>
  </si>
  <si>
    <t>b)</t>
  </si>
  <si>
    <t>Solution 4</t>
  </si>
  <si>
    <t>iii)</t>
  </si>
  <si>
    <t>e)</t>
  </si>
  <si>
    <t>Solution 1</t>
  </si>
  <si>
    <t>Solution 2</t>
  </si>
  <si>
    <t>Solution 3</t>
  </si>
  <si>
    <t>Total</t>
  </si>
  <si>
    <t>i)</t>
  </si>
  <si>
    <t>c)</t>
  </si>
  <si>
    <t>F</t>
  </si>
  <si>
    <t>b) i)</t>
  </si>
  <si>
    <t>X</t>
  </si>
  <si>
    <t>c) i)</t>
  </si>
  <si>
    <t>Solution 7</t>
  </si>
  <si>
    <t>f</t>
  </si>
  <si>
    <t>x</t>
  </si>
  <si>
    <t>fx</t>
  </si>
  <si>
    <t>Σf</t>
  </si>
  <si>
    <t xml:space="preserve">    Σf</t>
  </si>
  <si>
    <t>XY</t>
  </si>
  <si>
    <t>Y</t>
  </si>
  <si>
    <t>Null hypothesis :</t>
  </si>
  <si>
    <t>Alternative hypothesis :</t>
  </si>
  <si>
    <t>Decision :</t>
  </si>
  <si>
    <t>Conclusion :</t>
  </si>
  <si>
    <t xml:space="preserve">Null hypothesis: </t>
  </si>
  <si>
    <t>p   =</t>
  </si>
  <si>
    <t>z  =</t>
  </si>
  <si>
    <t xml:space="preserve">    =</t>
  </si>
  <si>
    <t xml:space="preserve">Decision : </t>
  </si>
  <si>
    <t xml:space="preserve">Degrees of freedom : </t>
  </si>
  <si>
    <t>(R-1)(C-1) = (3-1)(3-1) = 2 x 2 = 4</t>
  </si>
  <si>
    <t>Critical values :</t>
  </si>
  <si>
    <t>5% = 9.49  1% = 13.28</t>
  </si>
  <si>
    <t>Test statistic :</t>
  </si>
  <si>
    <t>O</t>
  </si>
  <si>
    <t>E</t>
  </si>
  <si>
    <t>Observed</t>
  </si>
  <si>
    <t>Expected</t>
  </si>
  <si>
    <t>( O - E )</t>
  </si>
  <si>
    <t>Frequency</t>
  </si>
  <si>
    <t xml:space="preserve">          √n</t>
  </si>
  <si>
    <t xml:space="preserve">= </t>
  </si>
  <si>
    <t>Item</t>
  </si>
  <si>
    <t>B</t>
  </si>
  <si>
    <t>Test Statistic :</t>
  </si>
  <si>
    <t>North</t>
  </si>
  <si>
    <t>South</t>
  </si>
  <si>
    <t>d</t>
  </si>
  <si>
    <t>( d - d )</t>
  </si>
  <si>
    <t>C</t>
  </si>
  <si>
    <t>D</t>
  </si>
  <si>
    <t>G</t>
  </si>
  <si>
    <t>H</t>
  </si>
  <si>
    <t>I</t>
  </si>
  <si>
    <t>J</t>
  </si>
  <si>
    <t xml:space="preserve">  d </t>
  </si>
  <si>
    <t>n - 1</t>
  </si>
  <si>
    <t>s/√n</t>
  </si>
  <si>
    <t>-3.7</t>
  </si>
  <si>
    <t>9</t>
  </si>
  <si>
    <t>5.81/√10</t>
  </si>
  <si>
    <t xml:space="preserve">     =</t>
  </si>
  <si>
    <t>Reject Null Hypothesis at 5% but Accept Null Hypotheses at 1% Level of Significance</t>
  </si>
  <si>
    <t>Difference between prices are normally distributed.</t>
  </si>
  <si>
    <t>P ( Z Less than 217 grams )</t>
  </si>
  <si>
    <r>
      <t xml:space="preserve">P   Z   &lt;   </t>
    </r>
    <r>
      <rPr>
        <u val="single"/>
        <sz val="11"/>
        <rFont val="Times New Roman"/>
        <family val="1"/>
      </rPr>
      <t>217 - 210</t>
    </r>
  </si>
  <si>
    <t xml:space="preserve">P ( Z &lt; 1.75 ) </t>
  </si>
  <si>
    <t>0.96 @ 96%</t>
  </si>
  <si>
    <t>P ( Z More than 220 grams )</t>
  </si>
  <si>
    <r>
      <t xml:space="preserve">P   Z   &gt;   </t>
    </r>
    <r>
      <rPr>
        <u val="single"/>
        <sz val="11"/>
        <rFont val="Times New Roman"/>
        <family val="1"/>
      </rPr>
      <t>220 - 210</t>
    </r>
  </si>
  <si>
    <t xml:space="preserve">P ( Z &gt; 2.5 ) </t>
  </si>
  <si>
    <t xml:space="preserve">1 - 0.994 </t>
  </si>
  <si>
    <t xml:space="preserve">  220</t>
  </si>
  <si>
    <t>0.006 @ 0.6%</t>
  </si>
  <si>
    <t>P ( Z More than 212 grams )</t>
  </si>
  <si>
    <r>
      <t xml:space="preserve">P   Z   &gt;   </t>
    </r>
    <r>
      <rPr>
        <u val="single"/>
        <sz val="11"/>
        <rFont val="Times New Roman"/>
        <family val="1"/>
      </rPr>
      <t>212 - 210</t>
    </r>
  </si>
  <si>
    <t xml:space="preserve">P ( Z &gt; 0.5 ) </t>
  </si>
  <si>
    <t>0.692 - 0.5</t>
  </si>
  <si>
    <t xml:space="preserve">   212</t>
  </si>
  <si>
    <t>0.192 @ 19.2%</t>
  </si>
  <si>
    <t>Let X be the mean weight of the product</t>
  </si>
  <si>
    <r>
      <t xml:space="preserve">P    Z    &lt;    </t>
    </r>
    <r>
      <rPr>
        <u val="single"/>
        <sz val="11"/>
        <rFont val="Times New Roman"/>
        <family val="1"/>
      </rPr>
      <t xml:space="preserve">210  -  </t>
    </r>
    <r>
      <rPr>
        <i/>
        <u val="single"/>
        <sz val="12"/>
        <rFont val="Calibri"/>
        <family val="2"/>
      </rPr>
      <t>µ</t>
    </r>
  </si>
  <si>
    <r>
      <t xml:space="preserve">P    Z    &gt;    </t>
    </r>
    <r>
      <rPr>
        <u val="single"/>
        <sz val="11"/>
        <rFont val="Times New Roman"/>
        <family val="1"/>
      </rPr>
      <t>210  -  µ</t>
    </r>
  </si>
  <si>
    <t xml:space="preserve"> -1.7</t>
  </si>
  <si>
    <t xml:space="preserve">  -1.7          0</t>
  </si>
  <si>
    <t>-2.3</t>
  </si>
  <si>
    <t xml:space="preserve">  -2.3          0</t>
  </si>
  <si>
    <t>Joint mean = 210 x 20 + 300 = 4500</t>
  </si>
  <si>
    <r>
      <t>Std Deviation   =    √ 9g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+ 20 x 16    = 20.025</t>
    </r>
  </si>
  <si>
    <t xml:space="preserve">Let X be the carton weight </t>
  </si>
  <si>
    <t>P ( X &gt; 4530g)</t>
  </si>
  <si>
    <r>
      <t xml:space="preserve">P    Z   &gt;   </t>
    </r>
    <r>
      <rPr>
        <u val="single"/>
        <sz val="11"/>
        <rFont val="Times New Roman"/>
        <family val="1"/>
      </rPr>
      <t>4530 - 4500</t>
    </r>
  </si>
  <si>
    <t>P ( Z &gt; 1.5)</t>
  </si>
  <si>
    <t>1 - 0.933</t>
  </si>
  <si>
    <t>0.067 @6.7%</t>
  </si>
  <si>
    <t xml:space="preserve">               4500       4530</t>
  </si>
  <si>
    <t>Age (years)</t>
  </si>
  <si>
    <t>Accident during</t>
  </si>
  <si>
    <t xml:space="preserve"> No accident </t>
  </si>
  <si>
    <t>during 2013</t>
  </si>
  <si>
    <t>17 - 20</t>
  </si>
  <si>
    <t>21 - 50</t>
  </si>
  <si>
    <t>51 and over</t>
  </si>
  <si>
    <t>There is no association between involvement in a workplace accident and the age</t>
  </si>
  <si>
    <t>of employee.</t>
  </si>
  <si>
    <t>There is an association between involvement in a workplace accident and age</t>
  </si>
  <si>
    <t>(R-1)(C-1) = (3-1)(2-1) = 2 x 1 = 2</t>
  </si>
  <si>
    <t>5% = 5.99  1% = 9.21</t>
  </si>
  <si>
    <t>Age</t>
  </si>
  <si>
    <t>years</t>
  </si>
  <si>
    <t>Reject null hypothesis at 5% and 1% Level of significant</t>
  </si>
  <si>
    <t xml:space="preserve">Null hypothesis :  </t>
  </si>
  <si>
    <t>There is no association between the size of the claim and age of employee.</t>
  </si>
  <si>
    <t xml:space="preserve">Alternative hypothesis : </t>
  </si>
  <si>
    <t>There is an association between the size of the claim and age of employee.</t>
  </si>
  <si>
    <t xml:space="preserve">Conclusion :  </t>
  </si>
  <si>
    <t>-0.14</t>
  </si>
  <si>
    <t>Candidate</t>
  </si>
  <si>
    <r>
      <t xml:space="preserve">X </t>
    </r>
    <r>
      <rPr>
        <b/>
        <vertAlign val="superscript"/>
        <sz val="12"/>
        <rFont val="Times New Roman"/>
        <family val="1"/>
      </rPr>
      <t>2</t>
    </r>
  </si>
  <si>
    <t>b =</t>
  </si>
  <si>
    <r>
      <t xml:space="preserve">    n</t>
    </r>
    <r>
      <rPr>
        <b/>
        <sz val="12"/>
        <rFont val="Symbol"/>
        <family val="1"/>
      </rPr>
      <t>S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y) - (</t>
    </r>
    <r>
      <rPr>
        <b/>
        <sz val="12"/>
        <rFont val="Symbol"/>
        <family val="1"/>
      </rPr>
      <t>S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 (</t>
    </r>
    <r>
      <rPr>
        <b/>
        <sz val="12"/>
        <rFont val="Symbol"/>
        <family val="1"/>
      </rPr>
      <t>S</t>
    </r>
    <r>
      <rPr>
        <b/>
        <sz val="12"/>
        <rFont val="Times New Roman"/>
        <family val="1"/>
      </rPr>
      <t>y)</t>
    </r>
  </si>
  <si>
    <r>
      <t xml:space="preserve">          n (</t>
    </r>
    <r>
      <rPr>
        <b/>
        <sz val="12"/>
        <rFont val="Symbol"/>
        <family val="1"/>
      </rPr>
      <t>S</t>
    </r>
    <r>
      <rPr>
        <b/>
        <i/>
        <sz val="12"/>
        <rFont val="Times New Roman"/>
        <family val="1"/>
      </rPr>
      <t>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 - (</t>
    </r>
    <r>
      <rPr>
        <b/>
        <sz val="12"/>
        <rFont val="Symbol"/>
        <family val="1"/>
      </rPr>
      <t>S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  <r>
      <rPr>
        <b/>
        <vertAlign val="superscript"/>
        <sz val="12"/>
        <rFont val="Times New Roman"/>
        <family val="1"/>
      </rPr>
      <t>2</t>
    </r>
  </si>
  <si>
    <t>a =</t>
  </si>
  <si>
    <r>
      <t xml:space="preserve">   </t>
    </r>
    <r>
      <rPr>
        <b/>
        <sz val="12"/>
        <rFont val="Symbol"/>
        <family val="1"/>
      </rPr>
      <t>S</t>
    </r>
    <r>
      <rPr>
        <b/>
        <sz val="12"/>
        <rFont val="Times New Roman"/>
        <family val="1"/>
      </rPr>
      <t xml:space="preserve">y   -  b   </t>
    </r>
    <r>
      <rPr>
        <b/>
        <sz val="12"/>
        <rFont val="Symbol"/>
        <family val="1"/>
      </rPr>
      <t>S</t>
    </r>
    <r>
      <rPr>
        <b/>
        <i/>
        <sz val="12"/>
        <rFont val="Times New Roman"/>
        <family val="1"/>
      </rPr>
      <t>x</t>
    </r>
  </si>
  <si>
    <t xml:space="preserve">     n              n      </t>
  </si>
  <si>
    <t>8(10,290)-273 (300)</t>
  </si>
  <si>
    <r>
      <t xml:space="preserve">    8 (9,403)-(273)</t>
    </r>
    <r>
      <rPr>
        <vertAlign val="superscript"/>
        <sz val="12"/>
        <rFont val="Times New Roman"/>
        <family val="1"/>
      </rPr>
      <t>2</t>
    </r>
  </si>
  <si>
    <t xml:space="preserve">     8</t>
  </si>
  <si>
    <t>y = a + bx</t>
  </si>
  <si>
    <t>y = 16.88 + 0.604(x)</t>
  </si>
  <si>
    <t xml:space="preserve"> 'a' represents the point at which the regression line crosses the y axis.</t>
  </si>
  <si>
    <r>
      <t xml:space="preserve">5 &lt; x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10km</t>
    </r>
  </si>
  <si>
    <t>Distance travelled x,(km)</t>
  </si>
  <si>
    <r>
      <t>fx</t>
    </r>
    <r>
      <rPr>
        <b/>
        <vertAlign val="superscript"/>
        <sz val="12"/>
        <rFont val="Times New Roman"/>
        <family val="1"/>
      </rPr>
      <t>2</t>
    </r>
  </si>
  <si>
    <t>C.Mid Point</t>
  </si>
  <si>
    <r>
      <t xml:space="preserve">0 &lt; x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5</t>
    </r>
  </si>
  <si>
    <r>
      <t xml:space="preserve">5 &lt; x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10</t>
    </r>
  </si>
  <si>
    <r>
      <t xml:space="preserve">10 &lt; x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20</t>
    </r>
  </si>
  <si>
    <r>
      <t xml:space="preserve">20 &lt; x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35</t>
    </r>
  </si>
  <si>
    <t>over 35</t>
  </si>
  <si>
    <t>Σfx</t>
  </si>
  <si>
    <r>
      <t xml:space="preserve">Mean </t>
    </r>
    <r>
      <rPr>
        <sz val="12"/>
        <rFont val="Symbol"/>
        <family val="1"/>
      </rPr>
      <t>c</t>
    </r>
    <r>
      <rPr>
        <sz val="12"/>
        <rFont val="Times New Roman"/>
        <family val="1"/>
      </rPr>
      <t xml:space="preserve"> =</t>
    </r>
  </si>
  <si>
    <t>Standard Deviation</t>
  </si>
  <si>
    <r>
      <t xml:space="preserve">      </t>
    </r>
    <r>
      <rPr>
        <u val="single"/>
        <sz val="12"/>
        <rFont val="Times New Roman"/>
        <family val="1"/>
      </rPr>
      <t xml:space="preserve"> Σfx</t>
    </r>
    <r>
      <rPr>
        <u val="single"/>
        <vertAlign val="superscript"/>
        <sz val="12"/>
        <rFont val="Times New Roman"/>
        <family val="1"/>
      </rPr>
      <t>2</t>
    </r>
  </si>
  <si>
    <r>
      <t xml:space="preserve">  Σfx  </t>
    </r>
    <r>
      <rPr>
        <sz val="12"/>
        <rFont val="Times New Roman"/>
        <family val="1"/>
      </rPr>
      <t xml:space="preserve"> </t>
    </r>
  </si>
  <si>
    <t xml:space="preserve">  Σf</t>
  </si>
  <si>
    <t xml:space="preserve"> 2</t>
  </si>
  <si>
    <t>17.27km</t>
  </si>
  <si>
    <t>13.18km</t>
  </si>
  <si>
    <t>μ =</t>
  </si>
  <si>
    <r>
      <rPr>
        <sz val="11"/>
        <rFont val="Symbol"/>
        <family val="1"/>
      </rPr>
      <t>c</t>
    </r>
    <r>
      <rPr>
        <sz val="11"/>
        <rFont val="Times New Roman"/>
        <family val="1"/>
      </rPr>
      <t xml:space="preserve">  ±  z  </t>
    </r>
    <r>
      <rPr>
        <u val="single"/>
        <sz val="11"/>
        <rFont val="Times New Roman"/>
        <family val="1"/>
      </rPr>
      <t xml:space="preserve"> σ</t>
    </r>
  </si>
  <si>
    <r>
      <t xml:space="preserve">17.27  ±  2.6 </t>
    </r>
    <r>
      <rPr>
        <u val="single"/>
        <sz val="11"/>
        <rFont val="Times New Roman"/>
        <family val="1"/>
      </rPr>
      <t xml:space="preserve"> 13.18</t>
    </r>
  </si>
  <si>
    <t>√132</t>
  </si>
  <si>
    <t>14.27  ±  2.98</t>
  </si>
  <si>
    <t>between 14.29km to 20.25km</t>
  </si>
  <si>
    <t>f)</t>
  </si>
  <si>
    <t>132 x 4 = 528</t>
  </si>
  <si>
    <t>a )</t>
  </si>
  <si>
    <t>There is no significant difference in the average rental payments between</t>
  </si>
  <si>
    <t>two districts.</t>
  </si>
  <si>
    <t xml:space="preserve">There is a significant difference between the average rental payments between </t>
  </si>
  <si>
    <r>
      <rPr>
        <sz val="11"/>
        <rFont val="Symbol"/>
        <family val="1"/>
      </rPr>
      <t>c</t>
    </r>
    <r>
      <rPr>
        <sz val="11"/>
        <rFont val="Times New Roman"/>
        <family val="1"/>
      </rPr>
      <t xml:space="preserve"> 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-  </t>
    </r>
    <r>
      <rPr>
        <sz val="11"/>
        <rFont val="Symbol"/>
        <family val="1"/>
      </rPr>
      <t>c</t>
    </r>
    <r>
      <rPr>
        <sz val="11"/>
        <rFont val="Times New Roman"/>
        <family val="1"/>
      </rPr>
      <t xml:space="preserve"> </t>
    </r>
    <r>
      <rPr>
        <vertAlign val="subscript"/>
        <sz val="11"/>
        <rFont val="Times New Roman"/>
        <family val="1"/>
      </rPr>
      <t>2</t>
    </r>
  </si>
  <si>
    <r>
      <t>S</t>
    </r>
    <r>
      <rPr>
        <i/>
        <vertAlign val="subscript"/>
        <sz val="11"/>
        <rFont val="Times New Roman"/>
        <family val="1"/>
      </rPr>
      <t>1</t>
    </r>
    <r>
      <rPr>
        <i/>
        <vertAlign val="superscript"/>
        <sz val="11"/>
        <rFont val="Times New Roman"/>
        <family val="1"/>
      </rPr>
      <t>2</t>
    </r>
  </si>
  <si>
    <r>
      <t>S</t>
    </r>
    <r>
      <rPr>
        <i/>
        <vertAlign val="subscript"/>
        <sz val="11"/>
        <rFont val="Times New Roman"/>
        <family val="1"/>
      </rPr>
      <t>2</t>
    </r>
    <r>
      <rPr>
        <i/>
        <vertAlign val="superscript"/>
        <sz val="11"/>
        <rFont val="Times New Roman"/>
        <family val="1"/>
      </rPr>
      <t>2</t>
    </r>
  </si>
  <si>
    <r>
      <t>n</t>
    </r>
    <r>
      <rPr>
        <i/>
        <vertAlign val="subscript"/>
        <sz val="11"/>
        <rFont val="Times New Roman"/>
        <family val="1"/>
      </rPr>
      <t>1</t>
    </r>
  </si>
  <si>
    <r>
      <t>n</t>
    </r>
    <r>
      <rPr>
        <i/>
        <vertAlign val="subscript"/>
        <sz val="11"/>
        <rFont val="Times New Roman"/>
        <family val="1"/>
      </rPr>
      <t>2</t>
    </r>
  </si>
  <si>
    <t>6500 - 6810</t>
  </si>
  <si>
    <r>
      <t>900</t>
    </r>
    <r>
      <rPr>
        <u val="single"/>
        <vertAlign val="superscript"/>
        <sz val="11"/>
        <rFont val="Times New Roman"/>
        <family val="1"/>
      </rPr>
      <t>2</t>
    </r>
  </si>
  <si>
    <r>
      <t>860</t>
    </r>
    <r>
      <rPr>
        <u val="single"/>
        <vertAlign val="superscript"/>
        <sz val="11"/>
        <rFont val="Times New Roman"/>
        <family val="1"/>
      </rPr>
      <t>2</t>
    </r>
  </si>
  <si>
    <t>-2.2</t>
  </si>
  <si>
    <t>Reject the null hypothesis at 5% and Accept 1% Level of significant.</t>
  </si>
  <si>
    <t>The proportion in receipt of housing benefit is not significantly greater in District B</t>
  </si>
  <si>
    <t>than in District A.</t>
  </si>
  <si>
    <t>The proportion in receipt of housing benefit is significantly greater in District B</t>
  </si>
  <si>
    <t>Critical z value :</t>
  </si>
  <si>
    <t>5% = +1.7  1% =  +2.3</t>
  </si>
  <si>
    <t>P1 = 55/500 = 0.11</t>
  </si>
  <si>
    <t>P2 = 91/650 = 0.14</t>
  </si>
  <si>
    <r>
      <t>p</t>
    </r>
    <r>
      <rPr>
        <i/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-  p</t>
    </r>
    <r>
      <rPr>
        <i/>
        <vertAlign val="subscript"/>
        <sz val="11"/>
        <rFont val="Times New Roman"/>
        <family val="1"/>
      </rPr>
      <t>2</t>
    </r>
  </si>
  <si>
    <r>
      <t>n</t>
    </r>
    <r>
      <rPr>
        <i/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p</t>
    </r>
    <r>
      <rPr>
        <i/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+ n</t>
    </r>
    <r>
      <rPr>
        <i/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p</t>
    </r>
    <r>
      <rPr>
        <i/>
        <vertAlign val="subscript"/>
        <sz val="11"/>
        <rFont val="Times New Roman"/>
        <family val="1"/>
      </rPr>
      <t>2</t>
    </r>
  </si>
  <si>
    <r>
      <t>√ p(1-p)  (1/n</t>
    </r>
    <r>
      <rPr>
        <i/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+ 1/n</t>
    </r>
    <r>
      <rPr>
        <i/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)</t>
    </r>
  </si>
  <si>
    <r>
      <t>n</t>
    </r>
    <r>
      <rPr>
        <i/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+ n</t>
    </r>
    <r>
      <rPr>
        <i/>
        <vertAlign val="subscript"/>
        <sz val="11"/>
        <rFont val="Times New Roman"/>
        <family val="1"/>
      </rPr>
      <t>2</t>
    </r>
  </si>
  <si>
    <t>0.14 - 0.11</t>
  </si>
  <si>
    <t xml:space="preserve">   =</t>
  </si>
  <si>
    <t>500(0.11) + 650(0.14)</t>
  </si>
  <si>
    <t>√ 0.127(1-0.127)(1/500 + 1/650)</t>
  </si>
  <si>
    <t>500 + 650</t>
  </si>
  <si>
    <t xml:space="preserve">Decision: </t>
  </si>
  <si>
    <t>Accept the null hypothesis at 5% and 1% Level of significant.</t>
  </si>
  <si>
    <t>Conclusion:</t>
  </si>
  <si>
    <t>A one tail test looks at a change in one direction such as the proportion greater in District B than District A.</t>
  </si>
  <si>
    <t>A two tail test looks a change in either direction (increase/decrease).</t>
  </si>
  <si>
    <t>Component</t>
  </si>
  <si>
    <t xml:space="preserve">Price </t>
  </si>
  <si>
    <t>Qty</t>
  </si>
  <si>
    <t>po</t>
  </si>
  <si>
    <t>qo</t>
  </si>
  <si>
    <t>Paasche Price Index for 2013 (2012 = 100)</t>
  </si>
  <si>
    <t>X   100</t>
  </si>
  <si>
    <t>Yes 7.1% increase compared to RPI increase of 2.6%</t>
  </si>
  <si>
    <t>Expected monthly demand fo the period:-</t>
  </si>
  <si>
    <t>( 20 x 0.1 ) + (25 x 0.6) + (30 x 0.2) + (40 x 0.1)</t>
  </si>
  <si>
    <t xml:space="preserve"> =   27</t>
  </si>
  <si>
    <t>£220 - £120 = £100</t>
  </si>
  <si>
    <t>[(20 x 100) - (12 x 98)] x 0.1  =  82.4</t>
  </si>
  <si>
    <t>[(25 x 100) - (7 x 98)] x 0.6  =  1088.4</t>
  </si>
  <si>
    <t>[(30 x 100) - (2 x 98)] x 0.2  =  560.8</t>
  </si>
  <si>
    <t>(32 x 100) x 0.1 = 320</t>
  </si>
  <si>
    <t>Total expected monthly profit = £2051.6</t>
  </si>
  <si>
    <t>Small sample sze (less than 30)</t>
  </si>
  <si>
    <t>Population standard deviation was unknown</t>
  </si>
  <si>
    <r>
      <t>( d - d )</t>
    </r>
    <r>
      <rPr>
        <b/>
        <i/>
        <vertAlign val="superscript"/>
        <sz val="10"/>
        <rFont val="Times New Roman"/>
        <family val="1"/>
      </rPr>
      <t>2</t>
    </r>
  </si>
  <si>
    <r>
      <t xml:space="preserve">Mean  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=</t>
    </r>
  </si>
  <si>
    <r>
      <rPr>
        <i/>
        <sz val="10"/>
        <rFont val="Times New Roman"/>
        <family val="1"/>
      </rPr>
      <t>SD</t>
    </r>
    <r>
      <rPr>
        <sz val="10"/>
        <rFont val="Times New Roman"/>
        <family val="1"/>
      </rPr>
      <t xml:space="preserve">  =</t>
    </r>
  </si>
  <si>
    <r>
      <t>Σ(d - d )</t>
    </r>
    <r>
      <rPr>
        <i/>
        <u val="single"/>
        <vertAlign val="superscript"/>
        <sz val="10"/>
        <rFont val="Times New Roman"/>
        <family val="1"/>
      </rPr>
      <t>2</t>
    </r>
  </si>
  <si>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  =</t>
    </r>
  </si>
  <si>
    <t>Null hypothesis : There is no difference in the price of the items in the north compared to the south.</t>
  </si>
  <si>
    <t>Alternative hypothesis : The price of the items is significantly lower in the north compared to the south.</t>
  </si>
  <si>
    <t>Degrees of freedom : (n - 1) = 9</t>
  </si>
  <si>
    <r>
      <t xml:space="preserve">Critical values </t>
    </r>
    <r>
      <rPr>
        <i/>
        <sz val="10"/>
        <rFont val="Times New Roman"/>
        <family val="1"/>
      </rPr>
      <t>t 5% = 1.83     1% = 2.8</t>
    </r>
  </si>
  <si>
    <t>Base on 5%: The price of the items is significantly lower in the north compared to the south.</t>
  </si>
  <si>
    <t>Base on 1%: There is no difference in the price of the items in the north compared to the south.</t>
  </si>
  <si>
    <t xml:space="preserve">Focus solely on price differences </t>
  </si>
  <si>
    <t xml:space="preserve">Type I Error is the error that we reject the null hypothesis which is actually true </t>
  </si>
  <si>
    <t>Type I Error may have occurred at 5% level of significant</t>
  </si>
  <si>
    <t>That may be due to special promotions</t>
  </si>
  <si>
    <t>Therefore, between 210 and 212 grams</t>
  </si>
  <si>
    <t>Thus , x = 210 -( -1.7 x 4)  = 216.8</t>
  </si>
  <si>
    <t>Thus , x = 210 -( -2.3 x 4)  = 219.2</t>
  </si>
  <si>
    <t>1% value should be used as less chance of prosecution</t>
  </si>
  <si>
    <t>1% should not be used as increase risk of overweight packets</t>
  </si>
  <si>
    <r>
      <t>( O - E )</t>
    </r>
    <r>
      <rPr>
        <b/>
        <vertAlign val="superscript"/>
        <sz val="10"/>
        <color indexed="9"/>
        <rFont val="Times New Roman"/>
        <family val="1"/>
      </rPr>
      <t>2</t>
    </r>
  </si>
  <si>
    <t>Alternative hypothesis</t>
  </si>
  <si>
    <r>
      <rPr>
        <sz val="10"/>
        <rFont val="Symbol"/>
        <family val="1"/>
      </rPr>
      <t>c</t>
    </r>
    <r>
      <rPr>
        <vertAlign val="superscript"/>
        <sz val="10"/>
        <rFont val="Times New Roman"/>
        <family val="1"/>
      </rPr>
      <t xml:space="preserve">2    </t>
    </r>
    <r>
      <rPr>
        <sz val="10"/>
        <rFont val="Times New Roman"/>
        <family val="1"/>
      </rPr>
      <t>=  22.28</t>
    </r>
  </si>
  <si>
    <t>Accident during 2013</t>
  </si>
  <si>
    <t>No Accident - 2013</t>
  </si>
  <si>
    <t>51 &amp; over</t>
  </si>
  <si>
    <t>There is an association between involvement in a workplace accident and age of employee</t>
  </si>
  <si>
    <r>
      <rPr>
        <sz val="10"/>
        <rFont val="Symbol"/>
        <family val="1"/>
      </rPr>
      <t>c</t>
    </r>
    <r>
      <rPr>
        <vertAlign val="superscript"/>
        <sz val="10"/>
        <rFont val="Times New Roman"/>
        <family val="1"/>
      </rPr>
      <t xml:space="preserve">2    </t>
    </r>
    <r>
      <rPr>
        <sz val="10"/>
        <rFont val="Times New Roman"/>
        <family val="1"/>
      </rPr>
      <t>= 10.61</t>
    </r>
  </si>
  <si>
    <t>Base on 5%: There is an association between the size of the claim and age of employee.</t>
  </si>
  <si>
    <t>Base on 1%: There is no association between the size of the claim and age of employee.</t>
  </si>
  <si>
    <t>Scatter Diagram</t>
  </si>
  <si>
    <t>Data input Test</t>
  </si>
  <si>
    <t xml:space="preserve">Diagnostic test </t>
  </si>
  <si>
    <t xml:space="preserve">Low Positive Correlation </t>
  </si>
  <si>
    <t>Possible Presence of 2 outliers</t>
  </si>
  <si>
    <t>Candidate C and Candidate D</t>
  </si>
  <si>
    <t>$000</t>
  </si>
  <si>
    <r>
      <t>0.604 (273)</t>
    </r>
    <r>
      <rPr>
        <sz val="12"/>
        <rFont val="Times New Roman"/>
        <family val="1"/>
      </rPr>
      <t xml:space="preserve">  =</t>
    </r>
  </si>
  <si>
    <t xml:space="preserve">In this case it shows that if the data input test took zero minutes the fault diagnostic test would </t>
  </si>
  <si>
    <t>take 17 minutes. Any test will take more than zero minutes.</t>
  </si>
  <si>
    <t xml:space="preserve">        5        10               20                                35                                               60</t>
  </si>
  <si>
    <t>Histogram</t>
  </si>
  <si>
    <t xml:space="preserve">Distance Travelled </t>
  </si>
  <si>
    <t>Postivie Skew</t>
  </si>
  <si>
    <r>
      <t xml:space="preserve">5% 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 xml:space="preserve"> 2    1% 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 xml:space="preserve">  2.6</t>
    </r>
  </si>
  <si>
    <t xml:space="preserve">Based on 5%: There is a significant difference between the average rental payments between </t>
  </si>
  <si>
    <t>Based on 1%: There is no significant difference in the average rental payments between</t>
  </si>
  <si>
    <t xml:space="preserve">The proportion in receipt of housing benefit is not significantly greater in District B than in </t>
  </si>
  <si>
    <t>District A.</t>
  </si>
  <si>
    <t>p1q1</t>
  </si>
  <si>
    <t>p0q1</t>
  </si>
  <si>
    <t>p1</t>
  </si>
  <si>
    <t>q1</t>
  </si>
  <si>
    <r>
      <t>S</t>
    </r>
    <r>
      <rPr>
        <sz val="10"/>
        <rFont val="Arial"/>
        <family val="2"/>
      </rPr>
      <t>p1q1</t>
    </r>
  </si>
  <si>
    <r>
      <t>S</t>
    </r>
    <r>
      <rPr>
        <sz val="10"/>
        <rFont val="Arial"/>
        <family val="2"/>
      </rPr>
      <t>p0q1</t>
    </r>
  </si>
  <si>
    <t xml:space="preserve">Laspeyre Price Index is on Based Weighted Method, whereas Passche Price Index is on Current Weighted </t>
  </si>
  <si>
    <t>Method</t>
  </si>
  <si>
    <t>Advantage of Laspeyre Price Index is it enables comparisons between years</t>
  </si>
  <si>
    <t>Disadvantage of Laspeyre Price Index is that the base year may be out of date</t>
  </si>
  <si>
    <t>2012 unit price e..g for component A 3150/450 = 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</si>
</sst>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0.0"/>
    <numFmt numFmtId="166" formatCode="#,##0.000"/>
    <numFmt numFmtId="167" formatCode="#,##0.0"/>
    <numFmt numFmtId="168" formatCode="0.000"/>
    <numFmt numFmtId="169" formatCode="[$£-809]#,##0"/>
    <numFmt numFmtId="170" formatCode="[$£-809]#,##0.00"/>
    <numFmt numFmtId="171" formatCode="0.0000"/>
    <numFmt numFmtId="172" formatCode="0.0_ "/>
    <numFmt numFmtId="173" formatCode="0.0_);[Red]\(0.0\)"/>
    <numFmt numFmtId="174" formatCode="0.0%"/>
    <numFmt numFmtId="175" formatCode="#,##0.0000"/>
    <numFmt numFmtId="176" formatCode="#,##0.00;[Red]#,##0.00"/>
    <numFmt numFmtId="177" formatCode="&quot;£&quot;#,##0.00"/>
    <numFmt numFmtId="178" formatCode="&quot;£&quot;#,##0"/>
    <numFmt numFmtId="179" formatCode="#,##0_ ;[Red]\-#,##0\ "/>
    <numFmt numFmtId="180" formatCode="_-[$£-809]* #,##0_-;\-[$£-809]* #,##0_-;_-[$£-809]* &quot;-&quot;_-;_-@_-"/>
    <numFmt numFmtId="181" formatCode="[$£-809]#,##0;[Red]\-[$£-809]#,##0"/>
    <numFmt numFmtId="182" formatCode="[$£-809]#,##0.0"/>
    <numFmt numFmtId="183" formatCode="&quot;$&quot;#,##0"/>
    <numFmt numFmtId="184" formatCode="[$$-C09]#,##0.00"/>
    <numFmt numFmtId="185" formatCode="_ * #,##0.00_ ;_ * \-#,##0.00_ ;_ * &quot;-&quot;??_ ;_ @_ "/>
    <numFmt numFmtId="186" formatCode="_ * #,##0_ ;_ * \-#,##0_ ;_ * &quot;-&quot;??_ ;_ @_ "/>
    <numFmt numFmtId="187" formatCode="[$$-C09]#,##0"/>
    <numFmt numFmtId="188" formatCode="_(* #,##0.0_);_(* \(#,##0.0\);_(* &quot;-&quot;??_);_(@_)"/>
    <numFmt numFmtId="189" formatCode="_(* #,##0_);_(* \(#,##0\);_(* &quot;-&quot;??_);_(@_)"/>
    <numFmt numFmtId="190" formatCode="0.00000000"/>
    <numFmt numFmtId="191" formatCode="0.0000000"/>
    <numFmt numFmtId="192" formatCode="0.000000"/>
    <numFmt numFmtId="193" formatCode="0.00000"/>
    <numFmt numFmtId="194" formatCode="[$£-809]#,##0.000"/>
    <numFmt numFmtId="195" formatCode="[$£-809]#,##0.0000"/>
    <numFmt numFmtId="196" formatCode="[$£-809]#,##0.00000"/>
    <numFmt numFmtId="197" formatCode="0.000%"/>
    <numFmt numFmtId="198" formatCode="#,##0.00000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_-;\-* #,##0_-;_-* &quot;-&quot;_-;_-@_-"/>
    <numFmt numFmtId="206" formatCode="_ * #,##0_ ;_ * \-#,##0_ ;_ * &quot;-&quot;_ ;_ @_ "/>
    <numFmt numFmtId="207" formatCode="_ &quot;\&quot;* #,##0_ ;_ &quot;\&quot;* \-#,##0_ ;_ &quot;\&quot;* &quot;-&quot;_ ;_ @_ "/>
    <numFmt numFmtId="208" formatCode="_ &quot;\&quot;* #,##0.00_ ;_ &quot;\&quot;* \-#,##0.00_ ;_ &quot;\&quot;* &quot;-&quot;??_ ;_ @_ "/>
    <numFmt numFmtId="209" formatCode="&quot;$&quot;#,##0.0_);[Red]\(&quot;$&quot;#,##0.0\)"/>
    <numFmt numFmtId="210" formatCode="[$$-C09]#,##0.00;\-[$$-C09]#,##0.00"/>
    <numFmt numFmtId="211" formatCode="&quot;$&quot;#,##0.0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Symbol"/>
      <family val="1"/>
    </font>
    <font>
      <u val="single"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vertAlign val="subscript"/>
      <sz val="11"/>
      <name val="Times New Roman"/>
      <family val="1"/>
    </font>
    <font>
      <b/>
      <i/>
      <sz val="10"/>
      <name val="Times New Roman"/>
      <family val="1"/>
    </font>
    <font>
      <i/>
      <u val="single"/>
      <sz val="12"/>
      <name val="Calibri"/>
      <family val="2"/>
    </font>
    <font>
      <sz val="11"/>
      <name val="楷体"/>
      <family val="0"/>
    </font>
    <font>
      <b/>
      <sz val="12"/>
      <name val="Symbol"/>
      <family val="1"/>
    </font>
    <font>
      <sz val="12"/>
      <name val="Symbol"/>
      <family val="1"/>
    </font>
    <font>
      <u val="single"/>
      <vertAlign val="superscript"/>
      <sz val="12"/>
      <name val="Times New Roman"/>
      <family val="1"/>
    </font>
    <font>
      <i/>
      <vertAlign val="subscript"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i/>
      <u val="single"/>
      <sz val="10"/>
      <name val="Times New Roman"/>
      <family val="1"/>
    </font>
    <font>
      <i/>
      <u val="single"/>
      <vertAlign val="superscript"/>
      <sz val="10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name val="Symbol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double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13" fillId="0" borderId="0" xfId="59" applyFont="1">
      <alignment/>
      <protection/>
    </xf>
    <xf numFmtId="17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59" applyFont="1">
      <alignment/>
      <protection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2" fillId="32" borderId="1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 quotePrefix="1">
      <alignment/>
    </xf>
    <xf numFmtId="0" fontId="20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 quotePrefix="1">
      <alignment horizontal="left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59" applyFont="1">
      <alignment/>
      <protection/>
    </xf>
    <xf numFmtId="8" fontId="2" fillId="0" borderId="0" xfId="0" applyNumberFormat="1" applyFont="1" applyBorder="1" applyAlignment="1">
      <alignment horizontal="left"/>
    </xf>
    <xf numFmtId="8" fontId="2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 horizontal="right"/>
    </xf>
    <xf numFmtId="0" fontId="15" fillId="0" borderId="0" xfId="59" applyFont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right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9" fillId="32" borderId="1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15" fillId="0" borderId="0" xfId="59" applyFont="1" applyBorder="1">
      <alignment/>
      <protection/>
    </xf>
    <xf numFmtId="0" fontId="2" fillId="0" borderId="0" xfId="59" applyFont="1" applyAlignment="1" quotePrefix="1">
      <alignment horizontal="left"/>
      <protection/>
    </xf>
    <xf numFmtId="10" fontId="4" fillId="0" borderId="0" xfId="59" applyNumberFormat="1" applyFont="1">
      <alignment/>
      <protection/>
    </xf>
    <xf numFmtId="0" fontId="27" fillId="0" borderId="0" xfId="59" applyFont="1" applyBorder="1">
      <alignment/>
      <protection/>
    </xf>
    <xf numFmtId="0" fontId="27" fillId="0" borderId="0" xfId="59" applyFont="1" applyBorder="1" applyAlignment="1">
      <alignment horizontal="center"/>
      <protection/>
    </xf>
    <xf numFmtId="0" fontId="27" fillId="0" borderId="0" xfId="59" applyFont="1" applyBorder="1" applyAlignment="1" quotePrefix="1">
      <alignment horizontal="center"/>
      <protection/>
    </xf>
    <xf numFmtId="0" fontId="27" fillId="0" borderId="0" xfId="59" applyFont="1" applyBorder="1" applyAlignment="1" quotePrefix="1">
      <alignment horizontal="left"/>
      <protection/>
    </xf>
    <xf numFmtId="9" fontId="2" fillId="0" borderId="0" xfId="0" applyNumberFormat="1" applyFont="1" applyAlignment="1">
      <alignment horizontal="left"/>
    </xf>
    <xf numFmtId="9" fontId="2" fillId="0" borderId="0" xfId="0" applyNumberFormat="1" applyFont="1" applyAlignment="1" quotePrefix="1">
      <alignment horizontal="left"/>
    </xf>
    <xf numFmtId="0" fontId="27" fillId="0" borderId="0" xfId="59" applyFont="1" applyBorder="1" applyAlignment="1">
      <alignment horizontal="left"/>
      <protection/>
    </xf>
    <xf numFmtId="10" fontId="4" fillId="0" borderId="0" xfId="0" applyNumberFormat="1" applyFont="1" applyAlignment="1">
      <alignment/>
    </xf>
    <xf numFmtId="0" fontId="87" fillId="33" borderId="10" xfId="0" applyFont="1" applyFill="1" applyBorder="1" applyAlignment="1">
      <alignment/>
    </xf>
    <xf numFmtId="0" fontId="87" fillId="33" borderId="11" xfId="0" applyFont="1" applyFill="1" applyBorder="1" applyAlignment="1">
      <alignment horizontal="center"/>
    </xf>
    <xf numFmtId="0" fontId="87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2" fillId="32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21" xfId="0" applyFont="1" applyBorder="1" applyAlignment="1">
      <alignment/>
    </xf>
    <xf numFmtId="0" fontId="15" fillId="0" borderId="0" xfId="59" applyFont="1" applyAlignment="1">
      <alignment horizontal="right"/>
      <protection/>
    </xf>
    <xf numFmtId="0" fontId="25" fillId="0" borderId="0" xfId="59" applyFont="1" applyBorder="1" applyAlignment="1">
      <alignment horizontal="center"/>
      <protection/>
    </xf>
    <xf numFmtId="0" fontId="15" fillId="0" borderId="0" xfId="59" applyFont="1" applyFill="1" applyBorder="1">
      <alignment/>
      <protection/>
    </xf>
    <xf numFmtId="0" fontId="17" fillId="0" borderId="0" xfId="0" applyFont="1" applyAlignment="1">
      <alignment/>
    </xf>
    <xf numFmtId="0" fontId="15" fillId="0" borderId="0" xfId="0" applyFont="1" applyAlignment="1">
      <alignment vertical="top"/>
    </xf>
    <xf numFmtId="0" fontId="22" fillId="32" borderId="14" xfId="0" applyFont="1" applyFill="1" applyBorder="1" applyAlignment="1">
      <alignment horizontal="center"/>
    </xf>
    <xf numFmtId="0" fontId="22" fillId="32" borderId="22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22" fillId="32" borderId="21" xfId="0" applyFont="1" applyFill="1" applyBorder="1" applyAlignment="1">
      <alignment horizontal="center"/>
    </xf>
    <xf numFmtId="0" fontId="22" fillId="32" borderId="21" xfId="0" applyFont="1" applyFill="1" applyBorder="1" applyAlignment="1">
      <alignment/>
    </xf>
    <xf numFmtId="0" fontId="22" fillId="32" borderId="12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5" fillId="0" borderId="23" xfId="0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6" fontId="25" fillId="0" borderId="0" xfId="0" applyNumberFormat="1" applyFont="1" applyBorder="1" applyAlignment="1">
      <alignment horizontal="left"/>
    </xf>
    <xf numFmtId="0" fontId="2" fillId="0" borderId="0" xfId="0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34" borderId="15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9" fillId="0" borderId="0" xfId="59" applyFont="1">
      <alignment/>
      <protection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7" fillId="0" borderId="0" xfId="0" applyFont="1" applyBorder="1" applyAlignment="1" quotePrefix="1">
      <alignment/>
    </xf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17" fontId="6" fillId="0" borderId="0" xfId="0" applyNumberFormat="1" applyFont="1" applyBorder="1" applyAlignment="1" quotePrefix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0" fontId="6" fillId="0" borderId="0" xfId="59" applyFont="1">
      <alignment/>
      <protection/>
    </xf>
    <xf numFmtId="0" fontId="9" fillId="0" borderId="0" xfId="59" applyFont="1" applyAlignment="1">
      <alignment horizontal="right"/>
      <protection/>
    </xf>
    <xf numFmtId="0" fontId="2" fillId="0" borderId="0" xfId="59" applyFont="1" applyAlignment="1" quotePrefix="1">
      <alignment horizontal="center"/>
      <protection/>
    </xf>
    <xf numFmtId="10" fontId="2" fillId="0" borderId="0" xfId="59" applyNumberFormat="1" applyFont="1">
      <alignment/>
      <protection/>
    </xf>
    <xf numFmtId="0" fontId="3" fillId="0" borderId="0" xfId="59" applyFont="1" applyAlignment="1">
      <alignment horizontal="center"/>
      <protection/>
    </xf>
    <xf numFmtId="0" fontId="22" fillId="0" borderId="0" xfId="59" applyFont="1" applyBorder="1">
      <alignment/>
      <protection/>
    </xf>
    <xf numFmtId="0" fontId="4" fillId="0" borderId="0" xfId="0" applyFont="1" applyAlignment="1">
      <alignment horizontal="left"/>
    </xf>
    <xf numFmtId="9" fontId="6" fillId="0" borderId="0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7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/>
    </xf>
    <xf numFmtId="0" fontId="87" fillId="33" borderId="11" xfId="0" applyFont="1" applyFill="1" applyBorder="1" applyAlignment="1">
      <alignment horizontal="center" vertical="center"/>
    </xf>
    <xf numFmtId="0" fontId="87" fillId="33" borderId="34" xfId="0" applyFont="1" applyFill="1" applyBorder="1" applyAlignment="1">
      <alignment/>
    </xf>
    <xf numFmtId="0" fontId="88" fillId="33" borderId="12" xfId="0" applyFont="1" applyFill="1" applyBorder="1" applyAlignment="1">
      <alignment/>
    </xf>
    <xf numFmtId="0" fontId="87" fillId="33" borderId="35" xfId="0" applyFont="1" applyFill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68" fontId="6" fillId="0" borderId="32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6" fillId="0" borderId="0" xfId="59" applyFont="1" applyBorder="1" applyAlignment="1">
      <alignment horizontal="left"/>
      <protection/>
    </xf>
    <xf numFmtId="0" fontId="87" fillId="33" borderId="14" xfId="0" applyFont="1" applyFill="1" applyBorder="1" applyAlignment="1">
      <alignment vertical="center"/>
    </xf>
    <xf numFmtId="0" fontId="87" fillId="33" borderId="22" xfId="0" applyFont="1" applyFill="1" applyBorder="1" applyAlignment="1">
      <alignment vertical="center"/>
    </xf>
    <xf numFmtId="0" fontId="87" fillId="33" borderId="14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vertical="center"/>
    </xf>
    <xf numFmtId="0" fontId="87" fillId="33" borderId="36" xfId="0" applyFont="1" applyFill="1" applyBorder="1" applyAlignment="1">
      <alignment vertical="center"/>
    </xf>
    <xf numFmtId="0" fontId="87" fillId="33" borderId="15" xfId="0" applyFont="1" applyFill="1" applyBorder="1" applyAlignment="1">
      <alignment horizontal="center" vertical="center"/>
    </xf>
    <xf numFmtId="0" fontId="87" fillId="33" borderId="36" xfId="0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8" fontId="6" fillId="0" borderId="38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vertical="center"/>
    </xf>
    <xf numFmtId="0" fontId="15" fillId="0" borderId="33" xfId="0" applyFont="1" applyBorder="1" applyAlignment="1">
      <alignment horizontal="center"/>
    </xf>
    <xf numFmtId="6" fontId="22" fillId="32" borderId="12" xfId="0" applyNumberFormat="1" applyFont="1" applyFill="1" applyBorder="1" applyAlignment="1" quotePrefix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8" fontId="6" fillId="0" borderId="17" xfId="0" applyNumberFormat="1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8" fontId="6" fillId="0" borderId="18" xfId="0" applyNumberFormat="1" applyFont="1" applyBorder="1" applyAlignment="1">
      <alignment horizontal="center"/>
    </xf>
    <xf numFmtId="8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6" fillId="0" borderId="12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7" fillId="33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8" fillId="32" borderId="33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8" fillId="35" borderId="24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vertical="center"/>
    </xf>
    <xf numFmtId="0" fontId="87" fillId="33" borderId="22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center" vertical="center"/>
    </xf>
    <xf numFmtId="0" fontId="87" fillId="33" borderId="47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5" fillId="0" borderId="48" xfId="0" applyFont="1" applyBorder="1" applyAlignment="1" quotePrefix="1">
      <alignment horizontal="center"/>
    </xf>
    <xf numFmtId="0" fontId="0" fillId="0" borderId="49" xfId="0" applyBorder="1" applyAlignment="1">
      <alignment/>
    </xf>
    <xf numFmtId="0" fontId="15" fillId="0" borderId="50" xfId="0" applyFont="1" applyBorder="1" applyAlignment="1" quotePrefix="1">
      <alignment horizontal="center"/>
    </xf>
    <xf numFmtId="0" fontId="0" fillId="0" borderId="51" xfId="0" applyBorder="1" applyAlignment="1">
      <alignment/>
    </xf>
    <xf numFmtId="0" fontId="15" fillId="0" borderId="52" xfId="0" applyFont="1" applyBorder="1" applyAlignment="1" quotePrefix="1">
      <alignment horizontal="center"/>
    </xf>
    <xf numFmtId="0" fontId="0" fillId="0" borderId="53" xfId="0" applyBorder="1" applyAlignment="1">
      <alignment/>
    </xf>
    <xf numFmtId="0" fontId="15" fillId="0" borderId="33" xfId="0" applyFont="1" applyBorder="1" applyAlignment="1">
      <alignment/>
    </xf>
    <xf numFmtId="0" fontId="0" fillId="0" borderId="2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80</xdr:row>
      <xdr:rowOff>66675</xdr:rowOff>
    </xdr:from>
    <xdr:to>
      <xdr:col>9</xdr:col>
      <xdr:colOff>342900</xdr:colOff>
      <xdr:row>84</xdr:row>
      <xdr:rowOff>0</xdr:rowOff>
    </xdr:to>
    <xdr:sp>
      <xdr:nvSpPr>
        <xdr:cNvPr id="1" name="Freeform 108"/>
        <xdr:cNvSpPr>
          <a:spLocks/>
        </xdr:cNvSpPr>
      </xdr:nvSpPr>
      <xdr:spPr>
        <a:xfrm>
          <a:off x="2847975" y="14011275"/>
          <a:ext cx="2219325" cy="619125"/>
        </a:xfrm>
        <a:custGeom>
          <a:pathLst>
            <a:path h="113" w="193">
              <a:moveTo>
                <a:pt x="0" y="112"/>
              </a:moveTo>
              <a:cubicBezTo>
                <a:pt x="14" y="112"/>
                <a:pt x="28" y="113"/>
                <a:pt x="42" y="99"/>
              </a:cubicBezTo>
              <a:cubicBezTo>
                <a:pt x="56" y="85"/>
                <a:pt x="71" y="44"/>
                <a:pt x="83" y="29"/>
              </a:cubicBezTo>
              <a:cubicBezTo>
                <a:pt x="95" y="14"/>
                <a:pt x="101" y="0"/>
                <a:pt x="115" y="11"/>
              </a:cubicBezTo>
              <a:cubicBezTo>
                <a:pt x="129" y="22"/>
                <a:pt x="152" y="79"/>
                <a:pt x="165" y="96"/>
              </a:cubicBezTo>
              <a:cubicBezTo>
                <a:pt x="178" y="113"/>
                <a:pt x="188" y="107"/>
                <a:pt x="193" y="110"/>
              </a:cubicBez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84</xdr:row>
      <xdr:rowOff>19050</xdr:rowOff>
    </xdr:from>
    <xdr:to>
      <xdr:col>9</xdr:col>
      <xdr:colOff>371475</xdr:colOff>
      <xdr:row>84</xdr:row>
      <xdr:rowOff>28575</xdr:rowOff>
    </xdr:to>
    <xdr:sp>
      <xdr:nvSpPr>
        <xdr:cNvPr id="2" name="Line 109"/>
        <xdr:cNvSpPr>
          <a:spLocks/>
        </xdr:cNvSpPr>
      </xdr:nvSpPr>
      <xdr:spPr>
        <a:xfrm>
          <a:off x="2971800" y="14649450"/>
          <a:ext cx="2124075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83</xdr:row>
      <xdr:rowOff>114300</xdr:rowOff>
    </xdr:from>
    <xdr:to>
      <xdr:col>7</xdr:col>
      <xdr:colOff>571500</xdr:colOff>
      <xdr:row>84</xdr:row>
      <xdr:rowOff>76200</xdr:rowOff>
    </xdr:to>
    <xdr:sp>
      <xdr:nvSpPr>
        <xdr:cNvPr id="3" name="Line 110"/>
        <xdr:cNvSpPr>
          <a:spLocks/>
        </xdr:cNvSpPr>
      </xdr:nvSpPr>
      <xdr:spPr>
        <a:xfrm>
          <a:off x="4076700" y="14573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81</xdr:row>
      <xdr:rowOff>171450</xdr:rowOff>
    </xdr:from>
    <xdr:to>
      <xdr:col>7</xdr:col>
      <xdr:colOff>209550</xdr:colOff>
      <xdr:row>84</xdr:row>
      <xdr:rowOff>28575</xdr:rowOff>
    </xdr:to>
    <xdr:sp>
      <xdr:nvSpPr>
        <xdr:cNvPr id="4" name="Line 111"/>
        <xdr:cNvSpPr>
          <a:spLocks/>
        </xdr:cNvSpPr>
      </xdr:nvSpPr>
      <xdr:spPr>
        <a:xfrm>
          <a:off x="3714750" y="14287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83</xdr:row>
      <xdr:rowOff>104775</xdr:rowOff>
    </xdr:from>
    <xdr:to>
      <xdr:col>6</xdr:col>
      <xdr:colOff>533400</xdr:colOff>
      <xdr:row>84</xdr:row>
      <xdr:rowOff>0</xdr:rowOff>
    </xdr:to>
    <xdr:sp>
      <xdr:nvSpPr>
        <xdr:cNvPr id="5" name="Line 112"/>
        <xdr:cNvSpPr>
          <a:spLocks/>
        </xdr:cNvSpPr>
      </xdr:nvSpPr>
      <xdr:spPr>
        <a:xfrm>
          <a:off x="3429000" y="14563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82</xdr:row>
      <xdr:rowOff>123825</xdr:rowOff>
    </xdr:from>
    <xdr:to>
      <xdr:col>7</xdr:col>
      <xdr:colOff>95250</xdr:colOff>
      <xdr:row>84</xdr:row>
      <xdr:rowOff>0</xdr:rowOff>
    </xdr:to>
    <xdr:sp>
      <xdr:nvSpPr>
        <xdr:cNvPr id="6" name="Line 117"/>
        <xdr:cNvSpPr>
          <a:spLocks/>
        </xdr:cNvSpPr>
      </xdr:nvSpPr>
      <xdr:spPr>
        <a:xfrm flipH="1">
          <a:off x="3590925" y="1441132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59</xdr:row>
      <xdr:rowOff>38100</xdr:rowOff>
    </xdr:from>
    <xdr:to>
      <xdr:col>4</xdr:col>
      <xdr:colOff>76200</xdr:colOff>
      <xdr:row>61</xdr:row>
      <xdr:rowOff>0</xdr:rowOff>
    </xdr:to>
    <xdr:sp>
      <xdr:nvSpPr>
        <xdr:cNvPr id="7" name="AutoShape 99"/>
        <xdr:cNvSpPr>
          <a:spLocks/>
        </xdr:cNvSpPr>
      </xdr:nvSpPr>
      <xdr:spPr>
        <a:xfrm>
          <a:off x="619125" y="10382250"/>
          <a:ext cx="11334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58</xdr:row>
      <xdr:rowOff>0</xdr:rowOff>
    </xdr:from>
    <xdr:to>
      <xdr:col>9</xdr:col>
      <xdr:colOff>342900</xdr:colOff>
      <xdr:row>62</xdr:row>
      <xdr:rowOff>0</xdr:rowOff>
    </xdr:to>
    <xdr:sp>
      <xdr:nvSpPr>
        <xdr:cNvPr id="8" name="Freeform 120"/>
        <xdr:cNvSpPr>
          <a:spLocks/>
        </xdr:cNvSpPr>
      </xdr:nvSpPr>
      <xdr:spPr>
        <a:xfrm>
          <a:off x="2943225" y="10172700"/>
          <a:ext cx="2124075" cy="685800"/>
        </a:xfrm>
        <a:custGeom>
          <a:pathLst>
            <a:path h="113" w="193">
              <a:moveTo>
                <a:pt x="0" y="112"/>
              </a:moveTo>
              <a:cubicBezTo>
                <a:pt x="14" y="112"/>
                <a:pt x="28" y="113"/>
                <a:pt x="42" y="99"/>
              </a:cubicBezTo>
              <a:cubicBezTo>
                <a:pt x="56" y="85"/>
                <a:pt x="71" y="44"/>
                <a:pt x="83" y="29"/>
              </a:cubicBezTo>
              <a:cubicBezTo>
                <a:pt x="95" y="14"/>
                <a:pt x="101" y="0"/>
                <a:pt x="115" y="11"/>
              </a:cubicBezTo>
              <a:cubicBezTo>
                <a:pt x="129" y="22"/>
                <a:pt x="152" y="79"/>
                <a:pt x="165" y="96"/>
              </a:cubicBezTo>
              <a:cubicBezTo>
                <a:pt x="178" y="113"/>
                <a:pt x="188" y="107"/>
                <a:pt x="193" y="110"/>
              </a:cubicBez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62</xdr:row>
      <xdr:rowOff>19050</xdr:rowOff>
    </xdr:from>
    <xdr:to>
      <xdr:col>9</xdr:col>
      <xdr:colOff>371475</xdr:colOff>
      <xdr:row>62</xdr:row>
      <xdr:rowOff>28575</xdr:rowOff>
    </xdr:to>
    <xdr:sp>
      <xdr:nvSpPr>
        <xdr:cNvPr id="9" name="Line 121"/>
        <xdr:cNvSpPr>
          <a:spLocks/>
        </xdr:cNvSpPr>
      </xdr:nvSpPr>
      <xdr:spPr>
        <a:xfrm>
          <a:off x="2971800" y="10877550"/>
          <a:ext cx="2124075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61</xdr:row>
      <xdr:rowOff>161925</xdr:rowOff>
    </xdr:from>
    <xdr:to>
      <xdr:col>7</xdr:col>
      <xdr:colOff>600075</xdr:colOff>
      <xdr:row>62</xdr:row>
      <xdr:rowOff>57150</xdr:rowOff>
    </xdr:to>
    <xdr:sp>
      <xdr:nvSpPr>
        <xdr:cNvPr id="10" name="Line 122"/>
        <xdr:cNvSpPr>
          <a:spLocks/>
        </xdr:cNvSpPr>
      </xdr:nvSpPr>
      <xdr:spPr>
        <a:xfrm>
          <a:off x="4095750" y="10848975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59</xdr:row>
      <xdr:rowOff>133350</xdr:rowOff>
    </xdr:from>
    <xdr:to>
      <xdr:col>8</xdr:col>
      <xdr:colOff>333375</xdr:colOff>
      <xdr:row>61</xdr:row>
      <xdr:rowOff>171450</xdr:rowOff>
    </xdr:to>
    <xdr:sp>
      <xdr:nvSpPr>
        <xdr:cNvPr id="11" name="Line 123"/>
        <xdr:cNvSpPr>
          <a:spLocks/>
        </xdr:cNvSpPr>
      </xdr:nvSpPr>
      <xdr:spPr>
        <a:xfrm>
          <a:off x="4448175" y="10477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58</xdr:row>
      <xdr:rowOff>123825</xdr:rowOff>
    </xdr:from>
    <xdr:to>
      <xdr:col>8</xdr:col>
      <xdr:colOff>85725</xdr:colOff>
      <xdr:row>62</xdr:row>
      <xdr:rowOff>0</xdr:rowOff>
    </xdr:to>
    <xdr:sp>
      <xdr:nvSpPr>
        <xdr:cNvPr id="12" name="Line 124"/>
        <xdr:cNvSpPr>
          <a:spLocks/>
        </xdr:cNvSpPr>
      </xdr:nvSpPr>
      <xdr:spPr>
        <a:xfrm flipH="1">
          <a:off x="3438525" y="10296525"/>
          <a:ext cx="7620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59</xdr:row>
      <xdr:rowOff>19050</xdr:rowOff>
    </xdr:from>
    <xdr:to>
      <xdr:col>8</xdr:col>
      <xdr:colOff>209550</xdr:colOff>
      <xdr:row>62</xdr:row>
      <xdr:rowOff>28575</xdr:rowOff>
    </xdr:to>
    <xdr:sp>
      <xdr:nvSpPr>
        <xdr:cNvPr id="13" name="Line 125"/>
        <xdr:cNvSpPr>
          <a:spLocks/>
        </xdr:cNvSpPr>
      </xdr:nvSpPr>
      <xdr:spPr>
        <a:xfrm flipH="1">
          <a:off x="3600450" y="10363200"/>
          <a:ext cx="723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65</xdr:row>
      <xdr:rowOff>38100</xdr:rowOff>
    </xdr:from>
    <xdr:to>
      <xdr:col>4</xdr:col>
      <xdr:colOff>76200</xdr:colOff>
      <xdr:row>67</xdr:row>
      <xdr:rowOff>0</xdr:rowOff>
    </xdr:to>
    <xdr:sp>
      <xdr:nvSpPr>
        <xdr:cNvPr id="14" name="AutoShape 107"/>
        <xdr:cNvSpPr>
          <a:spLocks/>
        </xdr:cNvSpPr>
      </xdr:nvSpPr>
      <xdr:spPr>
        <a:xfrm>
          <a:off x="619125" y="11410950"/>
          <a:ext cx="11334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64</xdr:row>
      <xdr:rowOff>0</xdr:rowOff>
    </xdr:from>
    <xdr:to>
      <xdr:col>9</xdr:col>
      <xdr:colOff>342900</xdr:colOff>
      <xdr:row>68</xdr:row>
      <xdr:rowOff>0</xdr:rowOff>
    </xdr:to>
    <xdr:sp>
      <xdr:nvSpPr>
        <xdr:cNvPr id="15" name="Freeform 108"/>
        <xdr:cNvSpPr>
          <a:spLocks/>
        </xdr:cNvSpPr>
      </xdr:nvSpPr>
      <xdr:spPr>
        <a:xfrm>
          <a:off x="2943225" y="11201400"/>
          <a:ext cx="2124075" cy="685800"/>
        </a:xfrm>
        <a:custGeom>
          <a:pathLst>
            <a:path h="113" w="193">
              <a:moveTo>
                <a:pt x="0" y="112"/>
              </a:moveTo>
              <a:cubicBezTo>
                <a:pt x="14" y="112"/>
                <a:pt x="28" y="113"/>
                <a:pt x="42" y="99"/>
              </a:cubicBezTo>
              <a:cubicBezTo>
                <a:pt x="56" y="85"/>
                <a:pt x="71" y="44"/>
                <a:pt x="83" y="29"/>
              </a:cubicBezTo>
              <a:cubicBezTo>
                <a:pt x="95" y="14"/>
                <a:pt x="101" y="0"/>
                <a:pt x="115" y="11"/>
              </a:cubicBezTo>
              <a:cubicBezTo>
                <a:pt x="129" y="22"/>
                <a:pt x="152" y="79"/>
                <a:pt x="165" y="96"/>
              </a:cubicBezTo>
              <a:cubicBezTo>
                <a:pt x="178" y="113"/>
                <a:pt x="188" y="107"/>
                <a:pt x="193" y="110"/>
              </a:cubicBez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68</xdr:row>
      <xdr:rowOff>19050</xdr:rowOff>
    </xdr:from>
    <xdr:to>
      <xdr:col>9</xdr:col>
      <xdr:colOff>371475</xdr:colOff>
      <xdr:row>68</xdr:row>
      <xdr:rowOff>28575</xdr:rowOff>
    </xdr:to>
    <xdr:sp>
      <xdr:nvSpPr>
        <xdr:cNvPr id="16" name="Line 109"/>
        <xdr:cNvSpPr>
          <a:spLocks/>
        </xdr:cNvSpPr>
      </xdr:nvSpPr>
      <xdr:spPr>
        <a:xfrm>
          <a:off x="2971800" y="11906250"/>
          <a:ext cx="2124075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67</xdr:row>
      <xdr:rowOff>142875</xdr:rowOff>
    </xdr:from>
    <xdr:to>
      <xdr:col>7</xdr:col>
      <xdr:colOff>571500</xdr:colOff>
      <xdr:row>68</xdr:row>
      <xdr:rowOff>104775</xdr:rowOff>
    </xdr:to>
    <xdr:sp>
      <xdr:nvSpPr>
        <xdr:cNvPr id="17" name="Line 110"/>
        <xdr:cNvSpPr>
          <a:spLocks/>
        </xdr:cNvSpPr>
      </xdr:nvSpPr>
      <xdr:spPr>
        <a:xfrm>
          <a:off x="4076700" y="11858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65</xdr:row>
      <xdr:rowOff>133350</xdr:rowOff>
    </xdr:from>
    <xdr:to>
      <xdr:col>8</xdr:col>
      <xdr:colOff>361950</xdr:colOff>
      <xdr:row>68</xdr:row>
      <xdr:rowOff>57150</xdr:rowOff>
    </xdr:to>
    <xdr:sp>
      <xdr:nvSpPr>
        <xdr:cNvPr id="18" name="Line 116"/>
        <xdr:cNvSpPr>
          <a:spLocks/>
        </xdr:cNvSpPr>
      </xdr:nvSpPr>
      <xdr:spPr>
        <a:xfrm>
          <a:off x="4476750" y="11506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81</xdr:row>
      <xdr:rowOff>19050</xdr:rowOff>
    </xdr:from>
    <xdr:to>
      <xdr:col>4</xdr:col>
      <xdr:colOff>114300</xdr:colOff>
      <xdr:row>82</xdr:row>
      <xdr:rowOff>142875</xdr:rowOff>
    </xdr:to>
    <xdr:sp>
      <xdr:nvSpPr>
        <xdr:cNvPr id="19" name="AutoShape 528"/>
        <xdr:cNvSpPr>
          <a:spLocks/>
        </xdr:cNvSpPr>
      </xdr:nvSpPr>
      <xdr:spPr>
        <a:xfrm>
          <a:off x="619125" y="14135100"/>
          <a:ext cx="11715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83</xdr:row>
      <xdr:rowOff>19050</xdr:rowOff>
    </xdr:from>
    <xdr:to>
      <xdr:col>4</xdr:col>
      <xdr:colOff>95250</xdr:colOff>
      <xdr:row>84</xdr:row>
      <xdr:rowOff>142875</xdr:rowOff>
    </xdr:to>
    <xdr:sp>
      <xdr:nvSpPr>
        <xdr:cNvPr id="20" name="AutoShape 529"/>
        <xdr:cNvSpPr>
          <a:spLocks/>
        </xdr:cNvSpPr>
      </xdr:nvSpPr>
      <xdr:spPr>
        <a:xfrm>
          <a:off x="619125" y="14478000"/>
          <a:ext cx="11525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183</xdr:row>
      <xdr:rowOff>28575</xdr:rowOff>
    </xdr:from>
    <xdr:to>
      <xdr:col>9</xdr:col>
      <xdr:colOff>304800</xdr:colOff>
      <xdr:row>183</xdr:row>
      <xdr:rowOff>47625</xdr:rowOff>
    </xdr:to>
    <xdr:sp>
      <xdr:nvSpPr>
        <xdr:cNvPr id="21" name="Line 563"/>
        <xdr:cNvSpPr>
          <a:spLocks/>
        </xdr:cNvSpPr>
      </xdr:nvSpPr>
      <xdr:spPr>
        <a:xfrm flipV="1">
          <a:off x="733425" y="32508825"/>
          <a:ext cx="4295775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173</xdr:row>
      <xdr:rowOff>28575</xdr:rowOff>
    </xdr:from>
    <xdr:to>
      <xdr:col>2</xdr:col>
      <xdr:colOff>495300</xdr:colOff>
      <xdr:row>184</xdr:row>
      <xdr:rowOff>57150</xdr:rowOff>
    </xdr:to>
    <xdr:sp>
      <xdr:nvSpPr>
        <xdr:cNvPr id="22" name="Line 564"/>
        <xdr:cNvSpPr>
          <a:spLocks/>
        </xdr:cNvSpPr>
      </xdr:nvSpPr>
      <xdr:spPr>
        <a:xfrm flipV="1">
          <a:off x="952500" y="30222825"/>
          <a:ext cx="0" cy="2543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176</xdr:row>
      <xdr:rowOff>95250</xdr:rowOff>
    </xdr:from>
    <xdr:to>
      <xdr:col>6</xdr:col>
      <xdr:colOff>257175</xdr:colOff>
      <xdr:row>176</xdr:row>
      <xdr:rowOff>123825</xdr:rowOff>
    </xdr:to>
    <xdr:sp>
      <xdr:nvSpPr>
        <xdr:cNvPr id="23" name="AutoShape 570"/>
        <xdr:cNvSpPr>
          <a:spLocks/>
        </xdr:cNvSpPr>
      </xdr:nvSpPr>
      <xdr:spPr>
        <a:xfrm flipV="1">
          <a:off x="3124200" y="3097530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179</xdr:row>
      <xdr:rowOff>57150</xdr:rowOff>
    </xdr:from>
    <xdr:to>
      <xdr:col>6</xdr:col>
      <xdr:colOff>47625</xdr:colOff>
      <xdr:row>179</xdr:row>
      <xdr:rowOff>85725</xdr:rowOff>
    </xdr:to>
    <xdr:sp>
      <xdr:nvSpPr>
        <xdr:cNvPr id="24" name="AutoShape 572"/>
        <xdr:cNvSpPr>
          <a:spLocks/>
        </xdr:cNvSpPr>
      </xdr:nvSpPr>
      <xdr:spPr>
        <a:xfrm flipV="1">
          <a:off x="2914650" y="3162300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171</xdr:row>
      <xdr:rowOff>238125</xdr:rowOff>
    </xdr:from>
    <xdr:to>
      <xdr:col>4</xdr:col>
      <xdr:colOff>152400</xdr:colOff>
      <xdr:row>173</xdr:row>
      <xdr:rowOff>9525</xdr:rowOff>
    </xdr:to>
    <xdr:sp>
      <xdr:nvSpPr>
        <xdr:cNvPr id="25" name="Rectangle 580"/>
        <xdr:cNvSpPr>
          <a:spLocks/>
        </xdr:cNvSpPr>
      </xdr:nvSpPr>
      <xdr:spPr>
        <a:xfrm>
          <a:off x="542925" y="29994225"/>
          <a:ext cx="1285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177</xdr:row>
      <xdr:rowOff>180975</xdr:rowOff>
    </xdr:from>
    <xdr:to>
      <xdr:col>9</xdr:col>
      <xdr:colOff>38100</xdr:colOff>
      <xdr:row>178</xdr:row>
      <xdr:rowOff>180975</xdr:rowOff>
    </xdr:to>
    <xdr:sp>
      <xdr:nvSpPr>
        <xdr:cNvPr id="26" name="Rectangle 587"/>
        <xdr:cNvSpPr>
          <a:spLocks/>
        </xdr:cNvSpPr>
      </xdr:nvSpPr>
      <xdr:spPr>
        <a:xfrm>
          <a:off x="4219575" y="3128962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174</xdr:row>
      <xdr:rowOff>38100</xdr:rowOff>
    </xdr:from>
    <xdr:to>
      <xdr:col>5</xdr:col>
      <xdr:colOff>76200</xdr:colOff>
      <xdr:row>174</xdr:row>
      <xdr:rowOff>66675</xdr:rowOff>
    </xdr:to>
    <xdr:sp>
      <xdr:nvSpPr>
        <xdr:cNvPr id="27" name="AutoShape 575"/>
        <xdr:cNvSpPr>
          <a:spLocks/>
        </xdr:cNvSpPr>
      </xdr:nvSpPr>
      <xdr:spPr>
        <a:xfrm flipV="1">
          <a:off x="2333625" y="3046095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176</xdr:row>
      <xdr:rowOff>123825</xdr:rowOff>
    </xdr:from>
    <xdr:to>
      <xdr:col>6</xdr:col>
      <xdr:colOff>9525</xdr:colOff>
      <xdr:row>176</xdr:row>
      <xdr:rowOff>152400</xdr:rowOff>
    </xdr:to>
    <xdr:sp>
      <xdr:nvSpPr>
        <xdr:cNvPr id="28" name="AutoShape 575"/>
        <xdr:cNvSpPr>
          <a:spLocks/>
        </xdr:cNvSpPr>
      </xdr:nvSpPr>
      <xdr:spPr>
        <a:xfrm flipV="1">
          <a:off x="2876550" y="31003875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22</xdr:row>
      <xdr:rowOff>0</xdr:rowOff>
    </xdr:from>
    <xdr:to>
      <xdr:col>3</xdr:col>
      <xdr:colOff>342900</xdr:colOff>
      <xdr:row>22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1390650" y="39052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22</xdr:row>
      <xdr:rowOff>0</xdr:rowOff>
    </xdr:from>
    <xdr:to>
      <xdr:col>6</xdr:col>
      <xdr:colOff>342900</xdr:colOff>
      <xdr:row>22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3219450" y="39052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22</xdr:row>
      <xdr:rowOff>0</xdr:rowOff>
    </xdr:from>
    <xdr:to>
      <xdr:col>6</xdr:col>
      <xdr:colOff>400050</xdr:colOff>
      <xdr:row>22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3276600" y="39052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32" name="Line 38"/>
        <xdr:cNvSpPr>
          <a:spLocks/>
        </xdr:cNvSpPr>
      </xdr:nvSpPr>
      <xdr:spPr>
        <a:xfrm flipH="1">
          <a:off x="1409700" y="3905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22</xdr:row>
      <xdr:rowOff>0</xdr:rowOff>
    </xdr:from>
    <xdr:to>
      <xdr:col>3</xdr:col>
      <xdr:colOff>342900</xdr:colOff>
      <xdr:row>22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390650" y="39052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22</xdr:row>
      <xdr:rowOff>0</xdr:rowOff>
    </xdr:from>
    <xdr:to>
      <xdr:col>3</xdr:col>
      <xdr:colOff>342900</xdr:colOff>
      <xdr:row>22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390650" y="39052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0</xdr:rowOff>
    </xdr:from>
    <xdr:to>
      <xdr:col>4</xdr:col>
      <xdr:colOff>171450</xdr:colOff>
      <xdr:row>22</xdr:row>
      <xdr:rowOff>0</xdr:rowOff>
    </xdr:to>
    <xdr:sp>
      <xdr:nvSpPr>
        <xdr:cNvPr id="35" name="Line 41"/>
        <xdr:cNvSpPr>
          <a:spLocks/>
        </xdr:cNvSpPr>
      </xdr:nvSpPr>
      <xdr:spPr>
        <a:xfrm>
          <a:off x="1781175" y="3905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104775</xdr:colOff>
      <xdr:row>22</xdr:row>
      <xdr:rowOff>0</xdr:rowOff>
    </xdr:to>
    <xdr:sp>
      <xdr:nvSpPr>
        <xdr:cNvPr id="36" name="Line 42"/>
        <xdr:cNvSpPr>
          <a:spLocks/>
        </xdr:cNvSpPr>
      </xdr:nvSpPr>
      <xdr:spPr>
        <a:xfrm>
          <a:off x="2314575" y="3905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57150</xdr:rowOff>
    </xdr:from>
    <xdr:to>
      <xdr:col>6</xdr:col>
      <xdr:colOff>438150</xdr:colOff>
      <xdr:row>23</xdr:row>
      <xdr:rowOff>57150</xdr:rowOff>
    </xdr:to>
    <xdr:sp>
      <xdr:nvSpPr>
        <xdr:cNvPr id="37" name="Line 43"/>
        <xdr:cNvSpPr>
          <a:spLocks/>
        </xdr:cNvSpPr>
      </xdr:nvSpPr>
      <xdr:spPr>
        <a:xfrm>
          <a:off x="3286125" y="41338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523875</xdr:colOff>
      <xdr:row>25</xdr:row>
      <xdr:rowOff>0</xdr:rowOff>
    </xdr:to>
    <xdr:sp>
      <xdr:nvSpPr>
        <xdr:cNvPr id="38" name="Line 44"/>
        <xdr:cNvSpPr>
          <a:spLocks/>
        </xdr:cNvSpPr>
      </xdr:nvSpPr>
      <xdr:spPr>
        <a:xfrm>
          <a:off x="2895600" y="4419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23</xdr:row>
      <xdr:rowOff>28575</xdr:rowOff>
    </xdr:from>
    <xdr:to>
      <xdr:col>2</xdr:col>
      <xdr:colOff>590550</xdr:colOff>
      <xdr:row>23</xdr:row>
      <xdr:rowOff>28575</xdr:rowOff>
    </xdr:to>
    <xdr:sp>
      <xdr:nvSpPr>
        <xdr:cNvPr id="39" name="Line 45"/>
        <xdr:cNvSpPr>
          <a:spLocks/>
        </xdr:cNvSpPr>
      </xdr:nvSpPr>
      <xdr:spPr>
        <a:xfrm>
          <a:off x="971550" y="4105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9525</xdr:rowOff>
    </xdr:from>
    <xdr:to>
      <xdr:col>9</xdr:col>
      <xdr:colOff>266700</xdr:colOff>
      <xdr:row>24</xdr:row>
      <xdr:rowOff>9525</xdr:rowOff>
    </xdr:to>
    <xdr:sp>
      <xdr:nvSpPr>
        <xdr:cNvPr id="40" name="Line 46"/>
        <xdr:cNvSpPr>
          <a:spLocks/>
        </xdr:cNvSpPr>
      </xdr:nvSpPr>
      <xdr:spPr>
        <a:xfrm>
          <a:off x="4924425" y="425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0</xdr:rowOff>
    </xdr:from>
    <xdr:to>
      <xdr:col>9</xdr:col>
      <xdr:colOff>561975</xdr:colOff>
      <xdr:row>26</xdr:row>
      <xdr:rowOff>0</xdr:rowOff>
    </xdr:to>
    <xdr:sp>
      <xdr:nvSpPr>
        <xdr:cNvPr id="41" name="Line 48"/>
        <xdr:cNvSpPr>
          <a:spLocks/>
        </xdr:cNvSpPr>
      </xdr:nvSpPr>
      <xdr:spPr>
        <a:xfrm>
          <a:off x="4752975" y="4591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25</xdr:row>
      <xdr:rowOff>0</xdr:rowOff>
    </xdr:from>
    <xdr:to>
      <xdr:col>5</xdr:col>
      <xdr:colOff>600075</xdr:colOff>
      <xdr:row>26</xdr:row>
      <xdr:rowOff>171450</xdr:rowOff>
    </xdr:to>
    <xdr:sp>
      <xdr:nvSpPr>
        <xdr:cNvPr id="42" name="Line 49"/>
        <xdr:cNvSpPr>
          <a:spLocks/>
        </xdr:cNvSpPr>
      </xdr:nvSpPr>
      <xdr:spPr>
        <a:xfrm flipH="1">
          <a:off x="2819400" y="44196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26</xdr:row>
      <xdr:rowOff>114300</xdr:rowOff>
    </xdr:from>
    <xdr:to>
      <xdr:col>5</xdr:col>
      <xdr:colOff>533400</xdr:colOff>
      <xdr:row>26</xdr:row>
      <xdr:rowOff>161925</xdr:rowOff>
    </xdr:to>
    <xdr:sp>
      <xdr:nvSpPr>
        <xdr:cNvPr id="43" name="Line 50"/>
        <xdr:cNvSpPr>
          <a:spLocks/>
        </xdr:cNvSpPr>
      </xdr:nvSpPr>
      <xdr:spPr>
        <a:xfrm flipH="1" flipV="1">
          <a:off x="2781300" y="470535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57150</xdr:rowOff>
    </xdr:from>
    <xdr:to>
      <xdr:col>6</xdr:col>
      <xdr:colOff>342900</xdr:colOff>
      <xdr:row>10</xdr:row>
      <xdr:rowOff>57150</xdr:rowOff>
    </xdr:to>
    <xdr:sp>
      <xdr:nvSpPr>
        <xdr:cNvPr id="44" name="Line 54"/>
        <xdr:cNvSpPr>
          <a:spLocks/>
        </xdr:cNvSpPr>
      </xdr:nvSpPr>
      <xdr:spPr>
        <a:xfrm>
          <a:off x="3181350" y="1847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23</xdr:row>
      <xdr:rowOff>0</xdr:rowOff>
    </xdr:from>
    <xdr:to>
      <xdr:col>6</xdr:col>
      <xdr:colOff>609600</xdr:colOff>
      <xdr:row>23</xdr:row>
      <xdr:rowOff>0</xdr:rowOff>
    </xdr:to>
    <xdr:sp>
      <xdr:nvSpPr>
        <xdr:cNvPr id="45" name="Line 55"/>
        <xdr:cNvSpPr>
          <a:spLocks/>
        </xdr:cNvSpPr>
      </xdr:nvSpPr>
      <xdr:spPr>
        <a:xfrm>
          <a:off x="2886075" y="4076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23</xdr:row>
      <xdr:rowOff>19050</xdr:rowOff>
    </xdr:from>
    <xdr:to>
      <xdr:col>5</xdr:col>
      <xdr:colOff>600075</xdr:colOff>
      <xdr:row>25</xdr:row>
      <xdr:rowOff>9525</xdr:rowOff>
    </xdr:to>
    <xdr:sp>
      <xdr:nvSpPr>
        <xdr:cNvPr id="46" name="Line 56"/>
        <xdr:cNvSpPr>
          <a:spLocks/>
        </xdr:cNvSpPr>
      </xdr:nvSpPr>
      <xdr:spPr>
        <a:xfrm flipH="1">
          <a:off x="2809875" y="4095750"/>
          <a:ext cx="76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523875</xdr:colOff>
      <xdr:row>25</xdr:row>
      <xdr:rowOff>0</xdr:rowOff>
    </xdr:to>
    <xdr:sp>
      <xdr:nvSpPr>
        <xdr:cNvPr id="47" name="Line 57"/>
        <xdr:cNvSpPr>
          <a:spLocks/>
        </xdr:cNvSpPr>
      </xdr:nvSpPr>
      <xdr:spPr>
        <a:xfrm flipH="1" flipV="1">
          <a:off x="2790825" y="44005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57150</xdr:rowOff>
    </xdr:from>
    <xdr:to>
      <xdr:col>9</xdr:col>
      <xdr:colOff>476250</xdr:colOff>
      <xdr:row>26</xdr:row>
      <xdr:rowOff>57150</xdr:rowOff>
    </xdr:to>
    <xdr:sp>
      <xdr:nvSpPr>
        <xdr:cNvPr id="48" name="Line 131"/>
        <xdr:cNvSpPr>
          <a:spLocks/>
        </xdr:cNvSpPr>
      </xdr:nvSpPr>
      <xdr:spPr>
        <a:xfrm>
          <a:off x="5086350" y="4648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142875</xdr:rowOff>
    </xdr:from>
    <xdr:to>
      <xdr:col>9</xdr:col>
      <xdr:colOff>361950</xdr:colOff>
      <xdr:row>23</xdr:row>
      <xdr:rowOff>142875</xdr:rowOff>
    </xdr:to>
    <xdr:sp>
      <xdr:nvSpPr>
        <xdr:cNvPr id="49" name="Line 134"/>
        <xdr:cNvSpPr>
          <a:spLocks/>
        </xdr:cNvSpPr>
      </xdr:nvSpPr>
      <xdr:spPr>
        <a:xfrm>
          <a:off x="4743450" y="4219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23</xdr:row>
      <xdr:rowOff>9525</xdr:rowOff>
    </xdr:from>
    <xdr:to>
      <xdr:col>9</xdr:col>
      <xdr:colOff>200025</xdr:colOff>
      <xdr:row>23</xdr:row>
      <xdr:rowOff>9525</xdr:rowOff>
    </xdr:to>
    <xdr:sp>
      <xdr:nvSpPr>
        <xdr:cNvPr id="50" name="Line 45"/>
        <xdr:cNvSpPr>
          <a:spLocks/>
        </xdr:cNvSpPr>
      </xdr:nvSpPr>
      <xdr:spPr>
        <a:xfrm>
          <a:off x="4848225" y="4086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59</xdr:row>
      <xdr:rowOff>123825</xdr:rowOff>
    </xdr:from>
    <xdr:to>
      <xdr:col>8</xdr:col>
      <xdr:colOff>323850</xdr:colOff>
      <xdr:row>62</xdr:row>
      <xdr:rowOff>38100</xdr:rowOff>
    </xdr:to>
    <xdr:sp>
      <xdr:nvSpPr>
        <xdr:cNvPr id="51" name="Line 125"/>
        <xdr:cNvSpPr>
          <a:spLocks/>
        </xdr:cNvSpPr>
      </xdr:nvSpPr>
      <xdr:spPr>
        <a:xfrm flipH="1">
          <a:off x="3819525" y="10467975"/>
          <a:ext cx="619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60</xdr:row>
      <xdr:rowOff>104775</xdr:rowOff>
    </xdr:from>
    <xdr:to>
      <xdr:col>8</xdr:col>
      <xdr:colOff>352425</xdr:colOff>
      <xdr:row>62</xdr:row>
      <xdr:rowOff>19050</xdr:rowOff>
    </xdr:to>
    <xdr:sp>
      <xdr:nvSpPr>
        <xdr:cNvPr id="52" name="Line 125"/>
        <xdr:cNvSpPr>
          <a:spLocks/>
        </xdr:cNvSpPr>
      </xdr:nvSpPr>
      <xdr:spPr>
        <a:xfrm flipH="1">
          <a:off x="4105275" y="10620375"/>
          <a:ext cx="361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68</xdr:row>
      <xdr:rowOff>28575</xdr:rowOff>
    </xdr:from>
    <xdr:to>
      <xdr:col>9</xdr:col>
      <xdr:colOff>323850</xdr:colOff>
      <xdr:row>68</xdr:row>
      <xdr:rowOff>38100</xdr:rowOff>
    </xdr:to>
    <xdr:sp>
      <xdr:nvSpPr>
        <xdr:cNvPr id="53" name="Line 121"/>
        <xdr:cNvSpPr>
          <a:spLocks/>
        </xdr:cNvSpPr>
      </xdr:nvSpPr>
      <xdr:spPr>
        <a:xfrm>
          <a:off x="2924175" y="11915775"/>
          <a:ext cx="2124075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68</xdr:row>
      <xdr:rowOff>19050</xdr:rowOff>
    </xdr:from>
    <xdr:to>
      <xdr:col>9</xdr:col>
      <xdr:colOff>371475</xdr:colOff>
      <xdr:row>68</xdr:row>
      <xdr:rowOff>28575</xdr:rowOff>
    </xdr:to>
    <xdr:sp>
      <xdr:nvSpPr>
        <xdr:cNvPr id="54" name="Line 121"/>
        <xdr:cNvSpPr>
          <a:spLocks/>
        </xdr:cNvSpPr>
      </xdr:nvSpPr>
      <xdr:spPr>
        <a:xfrm>
          <a:off x="2971800" y="11906250"/>
          <a:ext cx="2124075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66</xdr:row>
      <xdr:rowOff>161925</xdr:rowOff>
    </xdr:from>
    <xdr:to>
      <xdr:col>8</xdr:col>
      <xdr:colOff>533400</xdr:colOff>
      <xdr:row>68</xdr:row>
      <xdr:rowOff>28575</xdr:rowOff>
    </xdr:to>
    <xdr:sp>
      <xdr:nvSpPr>
        <xdr:cNvPr id="55" name="Line 116"/>
        <xdr:cNvSpPr>
          <a:spLocks/>
        </xdr:cNvSpPr>
      </xdr:nvSpPr>
      <xdr:spPr>
        <a:xfrm flipH="1">
          <a:off x="4638675" y="117062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72</xdr:row>
      <xdr:rowOff>0</xdr:rowOff>
    </xdr:from>
    <xdr:to>
      <xdr:col>9</xdr:col>
      <xdr:colOff>342900</xdr:colOff>
      <xdr:row>76</xdr:row>
      <xdr:rowOff>0</xdr:rowOff>
    </xdr:to>
    <xdr:sp>
      <xdr:nvSpPr>
        <xdr:cNvPr id="56" name="Freeform 108"/>
        <xdr:cNvSpPr>
          <a:spLocks/>
        </xdr:cNvSpPr>
      </xdr:nvSpPr>
      <xdr:spPr>
        <a:xfrm>
          <a:off x="2943225" y="12573000"/>
          <a:ext cx="2124075" cy="685800"/>
        </a:xfrm>
        <a:custGeom>
          <a:pathLst>
            <a:path h="113" w="193">
              <a:moveTo>
                <a:pt x="0" y="112"/>
              </a:moveTo>
              <a:cubicBezTo>
                <a:pt x="14" y="112"/>
                <a:pt x="28" y="113"/>
                <a:pt x="42" y="99"/>
              </a:cubicBezTo>
              <a:cubicBezTo>
                <a:pt x="56" y="85"/>
                <a:pt x="71" y="44"/>
                <a:pt x="83" y="29"/>
              </a:cubicBezTo>
              <a:cubicBezTo>
                <a:pt x="95" y="14"/>
                <a:pt x="101" y="0"/>
                <a:pt x="115" y="11"/>
              </a:cubicBezTo>
              <a:cubicBezTo>
                <a:pt x="129" y="22"/>
                <a:pt x="152" y="79"/>
                <a:pt x="165" y="96"/>
              </a:cubicBezTo>
              <a:cubicBezTo>
                <a:pt x="178" y="113"/>
                <a:pt x="188" y="107"/>
                <a:pt x="193" y="110"/>
              </a:cubicBez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76</xdr:row>
      <xdr:rowOff>104775</xdr:rowOff>
    </xdr:from>
    <xdr:to>
      <xdr:col>9</xdr:col>
      <xdr:colOff>361950</xdr:colOff>
      <xdr:row>76</xdr:row>
      <xdr:rowOff>114300</xdr:rowOff>
    </xdr:to>
    <xdr:sp>
      <xdr:nvSpPr>
        <xdr:cNvPr id="57" name="Line 121"/>
        <xdr:cNvSpPr>
          <a:spLocks/>
        </xdr:cNvSpPr>
      </xdr:nvSpPr>
      <xdr:spPr>
        <a:xfrm>
          <a:off x="2962275" y="13363575"/>
          <a:ext cx="2124075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73</xdr:row>
      <xdr:rowOff>0</xdr:rowOff>
    </xdr:from>
    <xdr:to>
      <xdr:col>8</xdr:col>
      <xdr:colOff>190500</xdr:colOff>
      <xdr:row>76</xdr:row>
      <xdr:rowOff>85725</xdr:rowOff>
    </xdr:to>
    <xdr:sp>
      <xdr:nvSpPr>
        <xdr:cNvPr id="58" name="Line 116"/>
        <xdr:cNvSpPr>
          <a:spLocks/>
        </xdr:cNvSpPr>
      </xdr:nvSpPr>
      <xdr:spPr>
        <a:xfrm flipH="1">
          <a:off x="4295775" y="12744450"/>
          <a:ext cx="9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72</xdr:row>
      <xdr:rowOff>66675</xdr:rowOff>
    </xdr:from>
    <xdr:to>
      <xdr:col>8</xdr:col>
      <xdr:colOff>57150</xdr:colOff>
      <xdr:row>76</xdr:row>
      <xdr:rowOff>95250</xdr:rowOff>
    </xdr:to>
    <xdr:sp>
      <xdr:nvSpPr>
        <xdr:cNvPr id="59" name="Line 125"/>
        <xdr:cNvSpPr>
          <a:spLocks/>
        </xdr:cNvSpPr>
      </xdr:nvSpPr>
      <xdr:spPr>
        <a:xfrm>
          <a:off x="4162425" y="12639675"/>
          <a:ext cx="9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72</xdr:row>
      <xdr:rowOff>38100</xdr:rowOff>
    </xdr:from>
    <xdr:to>
      <xdr:col>3</xdr:col>
      <xdr:colOff>447675</xdr:colOff>
      <xdr:row>74</xdr:row>
      <xdr:rowOff>0</xdr:rowOff>
    </xdr:to>
    <xdr:sp>
      <xdr:nvSpPr>
        <xdr:cNvPr id="60" name="AutoShape 107"/>
        <xdr:cNvSpPr>
          <a:spLocks/>
        </xdr:cNvSpPr>
      </xdr:nvSpPr>
      <xdr:spPr>
        <a:xfrm>
          <a:off x="619125" y="12611100"/>
          <a:ext cx="8953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72</xdr:row>
      <xdr:rowOff>38100</xdr:rowOff>
    </xdr:from>
    <xdr:to>
      <xdr:col>7</xdr:col>
      <xdr:colOff>581025</xdr:colOff>
      <xdr:row>76</xdr:row>
      <xdr:rowOff>95250</xdr:rowOff>
    </xdr:to>
    <xdr:sp>
      <xdr:nvSpPr>
        <xdr:cNvPr id="61" name="Line 115"/>
        <xdr:cNvSpPr>
          <a:spLocks/>
        </xdr:cNvSpPr>
      </xdr:nvSpPr>
      <xdr:spPr>
        <a:xfrm>
          <a:off x="4086225" y="126111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212</xdr:row>
      <xdr:rowOff>123825</xdr:rowOff>
    </xdr:from>
    <xdr:to>
      <xdr:col>7</xdr:col>
      <xdr:colOff>609600</xdr:colOff>
      <xdr:row>212</xdr:row>
      <xdr:rowOff>123825</xdr:rowOff>
    </xdr:to>
    <xdr:sp>
      <xdr:nvSpPr>
        <xdr:cNvPr id="62" name="Line 6"/>
        <xdr:cNvSpPr>
          <a:spLocks/>
        </xdr:cNvSpPr>
      </xdr:nvSpPr>
      <xdr:spPr>
        <a:xfrm>
          <a:off x="4114800" y="3769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211</xdr:row>
      <xdr:rowOff>28575</xdr:rowOff>
    </xdr:from>
    <xdr:to>
      <xdr:col>3</xdr:col>
      <xdr:colOff>304800</xdr:colOff>
      <xdr:row>211</xdr:row>
      <xdr:rowOff>28575</xdr:rowOff>
    </xdr:to>
    <xdr:sp>
      <xdr:nvSpPr>
        <xdr:cNvPr id="63" name="Line 34"/>
        <xdr:cNvSpPr>
          <a:spLocks/>
        </xdr:cNvSpPr>
      </xdr:nvSpPr>
      <xdr:spPr>
        <a:xfrm>
          <a:off x="1209675" y="37423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211</xdr:row>
      <xdr:rowOff>0</xdr:rowOff>
    </xdr:from>
    <xdr:to>
      <xdr:col>4</xdr:col>
      <xdr:colOff>180975</xdr:colOff>
      <xdr:row>211</xdr:row>
      <xdr:rowOff>0</xdr:rowOff>
    </xdr:to>
    <xdr:sp>
      <xdr:nvSpPr>
        <xdr:cNvPr id="64" name="Line 34"/>
        <xdr:cNvSpPr>
          <a:spLocks/>
        </xdr:cNvSpPr>
      </xdr:nvSpPr>
      <xdr:spPr>
        <a:xfrm>
          <a:off x="1695450" y="37395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212</xdr:row>
      <xdr:rowOff>171450</xdr:rowOff>
    </xdr:from>
    <xdr:to>
      <xdr:col>7</xdr:col>
      <xdr:colOff>561975</xdr:colOff>
      <xdr:row>212</xdr:row>
      <xdr:rowOff>171450</xdr:rowOff>
    </xdr:to>
    <xdr:sp>
      <xdr:nvSpPr>
        <xdr:cNvPr id="65" name="Straight Connector 114"/>
        <xdr:cNvSpPr>
          <a:spLocks/>
        </xdr:cNvSpPr>
      </xdr:nvSpPr>
      <xdr:spPr>
        <a:xfrm>
          <a:off x="3971925" y="37738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258</xdr:row>
      <xdr:rowOff>38100</xdr:rowOff>
    </xdr:from>
    <xdr:to>
      <xdr:col>8</xdr:col>
      <xdr:colOff>295275</xdr:colOff>
      <xdr:row>259</xdr:row>
      <xdr:rowOff>161925</xdr:rowOff>
    </xdr:to>
    <xdr:sp>
      <xdr:nvSpPr>
        <xdr:cNvPr id="66" name="Line 154"/>
        <xdr:cNvSpPr>
          <a:spLocks/>
        </xdr:cNvSpPr>
      </xdr:nvSpPr>
      <xdr:spPr>
        <a:xfrm flipH="1">
          <a:off x="4333875" y="46148625"/>
          <a:ext cx="76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259</xdr:row>
      <xdr:rowOff>114300</xdr:rowOff>
    </xdr:from>
    <xdr:to>
      <xdr:col>8</xdr:col>
      <xdr:colOff>219075</xdr:colOff>
      <xdr:row>259</xdr:row>
      <xdr:rowOff>152400</xdr:rowOff>
    </xdr:to>
    <xdr:sp>
      <xdr:nvSpPr>
        <xdr:cNvPr id="67" name="Line 155"/>
        <xdr:cNvSpPr>
          <a:spLocks/>
        </xdr:cNvSpPr>
      </xdr:nvSpPr>
      <xdr:spPr>
        <a:xfrm flipH="1" flipV="1">
          <a:off x="4305300" y="4639627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258</xdr:row>
      <xdr:rowOff>9525</xdr:rowOff>
    </xdr:from>
    <xdr:to>
      <xdr:col>10</xdr:col>
      <xdr:colOff>0</xdr:colOff>
      <xdr:row>260</xdr:row>
      <xdr:rowOff>19050</xdr:rowOff>
    </xdr:to>
    <xdr:sp>
      <xdr:nvSpPr>
        <xdr:cNvPr id="68" name="AutoShape 157"/>
        <xdr:cNvSpPr>
          <a:spLocks/>
        </xdr:cNvSpPr>
      </xdr:nvSpPr>
      <xdr:spPr>
        <a:xfrm>
          <a:off x="4857750" y="461200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258</xdr:row>
      <xdr:rowOff>171450</xdr:rowOff>
    </xdr:from>
    <xdr:to>
      <xdr:col>8</xdr:col>
      <xdr:colOff>609600</xdr:colOff>
      <xdr:row>258</xdr:row>
      <xdr:rowOff>171450</xdr:rowOff>
    </xdr:to>
    <xdr:sp>
      <xdr:nvSpPr>
        <xdr:cNvPr id="69" name="Line 158"/>
        <xdr:cNvSpPr>
          <a:spLocks/>
        </xdr:cNvSpPr>
      </xdr:nvSpPr>
      <xdr:spPr>
        <a:xfrm>
          <a:off x="4724400" y="462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260</xdr:row>
      <xdr:rowOff>133350</xdr:rowOff>
    </xdr:from>
    <xdr:to>
      <xdr:col>8</xdr:col>
      <xdr:colOff>47625</xdr:colOff>
      <xdr:row>262</xdr:row>
      <xdr:rowOff>133350</xdr:rowOff>
    </xdr:to>
    <xdr:sp>
      <xdr:nvSpPr>
        <xdr:cNvPr id="70" name="Line 159"/>
        <xdr:cNvSpPr>
          <a:spLocks/>
        </xdr:cNvSpPr>
      </xdr:nvSpPr>
      <xdr:spPr>
        <a:xfrm flipH="1">
          <a:off x="4076700" y="46586775"/>
          <a:ext cx="857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262</xdr:row>
      <xdr:rowOff>47625</xdr:rowOff>
    </xdr:from>
    <xdr:to>
      <xdr:col>7</xdr:col>
      <xdr:colOff>561975</xdr:colOff>
      <xdr:row>262</xdr:row>
      <xdr:rowOff>104775</xdr:rowOff>
    </xdr:to>
    <xdr:sp>
      <xdr:nvSpPr>
        <xdr:cNvPr id="71" name="Line 160"/>
        <xdr:cNvSpPr>
          <a:spLocks/>
        </xdr:cNvSpPr>
      </xdr:nvSpPr>
      <xdr:spPr>
        <a:xfrm flipH="1" flipV="1">
          <a:off x="4057650" y="46843950"/>
          <a:ext cx="9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261</xdr:row>
      <xdr:rowOff>28575</xdr:rowOff>
    </xdr:from>
    <xdr:to>
      <xdr:col>9</xdr:col>
      <xdr:colOff>542925</xdr:colOff>
      <xdr:row>263</xdr:row>
      <xdr:rowOff>0</xdr:rowOff>
    </xdr:to>
    <xdr:sp>
      <xdr:nvSpPr>
        <xdr:cNvPr id="72" name="AutoShape 161"/>
        <xdr:cNvSpPr>
          <a:spLocks/>
        </xdr:cNvSpPr>
      </xdr:nvSpPr>
      <xdr:spPr>
        <a:xfrm>
          <a:off x="4781550" y="46653450"/>
          <a:ext cx="4857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260</xdr:row>
      <xdr:rowOff>123825</xdr:rowOff>
    </xdr:from>
    <xdr:to>
      <xdr:col>10</xdr:col>
      <xdr:colOff>38100</xdr:colOff>
      <xdr:row>260</xdr:row>
      <xdr:rowOff>123825</xdr:rowOff>
    </xdr:to>
    <xdr:sp>
      <xdr:nvSpPr>
        <xdr:cNvPr id="73" name="Line 163"/>
        <xdr:cNvSpPr>
          <a:spLocks/>
        </xdr:cNvSpPr>
      </xdr:nvSpPr>
      <xdr:spPr>
        <a:xfrm flipV="1">
          <a:off x="4162425" y="465772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261</xdr:row>
      <xdr:rowOff>171450</xdr:rowOff>
    </xdr:from>
    <xdr:to>
      <xdr:col>9</xdr:col>
      <xdr:colOff>514350</xdr:colOff>
      <xdr:row>261</xdr:row>
      <xdr:rowOff>171450</xdr:rowOff>
    </xdr:to>
    <xdr:sp>
      <xdr:nvSpPr>
        <xdr:cNvPr id="74" name="Line 164"/>
        <xdr:cNvSpPr>
          <a:spLocks/>
        </xdr:cNvSpPr>
      </xdr:nvSpPr>
      <xdr:spPr>
        <a:xfrm>
          <a:off x="4895850" y="46796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258</xdr:row>
      <xdr:rowOff>76200</xdr:rowOff>
    </xdr:from>
    <xdr:to>
      <xdr:col>2</xdr:col>
      <xdr:colOff>609600</xdr:colOff>
      <xdr:row>258</xdr:row>
      <xdr:rowOff>76200</xdr:rowOff>
    </xdr:to>
    <xdr:sp>
      <xdr:nvSpPr>
        <xdr:cNvPr id="75" name="Line 183"/>
        <xdr:cNvSpPr>
          <a:spLocks/>
        </xdr:cNvSpPr>
      </xdr:nvSpPr>
      <xdr:spPr>
        <a:xfrm>
          <a:off x="1019175" y="46186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258</xdr:row>
      <xdr:rowOff>9525</xdr:rowOff>
    </xdr:from>
    <xdr:to>
      <xdr:col>9</xdr:col>
      <xdr:colOff>504825</xdr:colOff>
      <xdr:row>258</xdr:row>
      <xdr:rowOff>9525</xdr:rowOff>
    </xdr:to>
    <xdr:sp>
      <xdr:nvSpPr>
        <xdr:cNvPr id="76" name="Line 184"/>
        <xdr:cNvSpPr>
          <a:spLocks/>
        </xdr:cNvSpPr>
      </xdr:nvSpPr>
      <xdr:spPr>
        <a:xfrm>
          <a:off x="4410075" y="46120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261</xdr:row>
      <xdr:rowOff>171450</xdr:rowOff>
    </xdr:from>
    <xdr:to>
      <xdr:col>8</xdr:col>
      <xdr:colOff>609600</xdr:colOff>
      <xdr:row>261</xdr:row>
      <xdr:rowOff>171450</xdr:rowOff>
    </xdr:to>
    <xdr:sp>
      <xdr:nvSpPr>
        <xdr:cNvPr id="77" name="Line 188"/>
        <xdr:cNvSpPr>
          <a:spLocks/>
        </xdr:cNvSpPr>
      </xdr:nvSpPr>
      <xdr:spPr>
        <a:xfrm>
          <a:off x="4724400" y="467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258</xdr:row>
      <xdr:rowOff>171450</xdr:rowOff>
    </xdr:from>
    <xdr:to>
      <xdr:col>9</xdr:col>
      <xdr:colOff>85725</xdr:colOff>
      <xdr:row>258</xdr:row>
      <xdr:rowOff>171450</xdr:rowOff>
    </xdr:to>
    <xdr:sp>
      <xdr:nvSpPr>
        <xdr:cNvPr id="78" name="Line 188"/>
        <xdr:cNvSpPr>
          <a:spLocks/>
        </xdr:cNvSpPr>
      </xdr:nvSpPr>
      <xdr:spPr>
        <a:xfrm>
          <a:off x="4743450" y="46281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261</xdr:row>
      <xdr:rowOff>171450</xdr:rowOff>
    </xdr:from>
    <xdr:to>
      <xdr:col>9</xdr:col>
      <xdr:colOff>28575</xdr:colOff>
      <xdr:row>261</xdr:row>
      <xdr:rowOff>171450</xdr:rowOff>
    </xdr:to>
    <xdr:sp>
      <xdr:nvSpPr>
        <xdr:cNvPr id="79" name="Line 188"/>
        <xdr:cNvSpPr>
          <a:spLocks/>
        </xdr:cNvSpPr>
      </xdr:nvSpPr>
      <xdr:spPr>
        <a:xfrm>
          <a:off x="4705350" y="467963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266</xdr:row>
      <xdr:rowOff>28575</xdr:rowOff>
    </xdr:from>
    <xdr:to>
      <xdr:col>3</xdr:col>
      <xdr:colOff>95250</xdr:colOff>
      <xdr:row>266</xdr:row>
      <xdr:rowOff>28575</xdr:rowOff>
    </xdr:to>
    <xdr:sp>
      <xdr:nvSpPr>
        <xdr:cNvPr id="80" name="Line 16"/>
        <xdr:cNvSpPr>
          <a:spLocks/>
        </xdr:cNvSpPr>
      </xdr:nvSpPr>
      <xdr:spPr>
        <a:xfrm>
          <a:off x="1085850" y="4751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269</xdr:row>
      <xdr:rowOff>28575</xdr:rowOff>
    </xdr:from>
    <xdr:to>
      <xdr:col>4</xdr:col>
      <xdr:colOff>314325</xdr:colOff>
      <xdr:row>269</xdr:row>
      <xdr:rowOff>28575</xdr:rowOff>
    </xdr:to>
    <xdr:sp>
      <xdr:nvSpPr>
        <xdr:cNvPr id="81" name="Line 17"/>
        <xdr:cNvSpPr>
          <a:spLocks/>
        </xdr:cNvSpPr>
      </xdr:nvSpPr>
      <xdr:spPr>
        <a:xfrm>
          <a:off x="1752600" y="48025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285</xdr:row>
      <xdr:rowOff>28575</xdr:rowOff>
    </xdr:from>
    <xdr:to>
      <xdr:col>5</xdr:col>
      <xdr:colOff>400050</xdr:colOff>
      <xdr:row>285</xdr:row>
      <xdr:rowOff>28575</xdr:rowOff>
    </xdr:to>
    <xdr:sp>
      <xdr:nvSpPr>
        <xdr:cNvPr id="82" name="Line 65"/>
        <xdr:cNvSpPr>
          <a:spLocks/>
        </xdr:cNvSpPr>
      </xdr:nvSpPr>
      <xdr:spPr>
        <a:xfrm>
          <a:off x="2638425" y="508254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285</xdr:row>
      <xdr:rowOff>47625</xdr:rowOff>
    </xdr:from>
    <xdr:to>
      <xdr:col>6</xdr:col>
      <xdr:colOff>171450</xdr:colOff>
      <xdr:row>285</xdr:row>
      <xdr:rowOff>47625</xdr:rowOff>
    </xdr:to>
    <xdr:sp>
      <xdr:nvSpPr>
        <xdr:cNvPr id="83" name="Line 66"/>
        <xdr:cNvSpPr>
          <a:spLocks/>
        </xdr:cNvSpPr>
      </xdr:nvSpPr>
      <xdr:spPr>
        <a:xfrm>
          <a:off x="3009900" y="508444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286</xdr:row>
      <xdr:rowOff>9525</xdr:rowOff>
    </xdr:from>
    <xdr:to>
      <xdr:col>5</xdr:col>
      <xdr:colOff>0</xdr:colOff>
      <xdr:row>287</xdr:row>
      <xdr:rowOff>171450</xdr:rowOff>
    </xdr:to>
    <xdr:sp>
      <xdr:nvSpPr>
        <xdr:cNvPr id="84" name="Line 68"/>
        <xdr:cNvSpPr>
          <a:spLocks/>
        </xdr:cNvSpPr>
      </xdr:nvSpPr>
      <xdr:spPr>
        <a:xfrm flipH="1">
          <a:off x="2219325" y="50977800"/>
          <a:ext cx="66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287</xdr:row>
      <xdr:rowOff>85725</xdr:rowOff>
    </xdr:from>
    <xdr:to>
      <xdr:col>4</xdr:col>
      <xdr:colOff>542925</xdr:colOff>
      <xdr:row>287</xdr:row>
      <xdr:rowOff>152400</xdr:rowOff>
    </xdr:to>
    <xdr:sp>
      <xdr:nvSpPr>
        <xdr:cNvPr id="85" name="Line 69"/>
        <xdr:cNvSpPr>
          <a:spLocks/>
        </xdr:cNvSpPr>
      </xdr:nvSpPr>
      <xdr:spPr>
        <a:xfrm flipH="1" flipV="1">
          <a:off x="2181225" y="5122545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289</xdr:row>
      <xdr:rowOff>0</xdr:rowOff>
    </xdr:from>
    <xdr:to>
      <xdr:col>5</xdr:col>
      <xdr:colOff>9525</xdr:colOff>
      <xdr:row>291</xdr:row>
      <xdr:rowOff>9525</xdr:rowOff>
    </xdr:to>
    <xdr:sp>
      <xdr:nvSpPr>
        <xdr:cNvPr id="86" name="Line 72"/>
        <xdr:cNvSpPr>
          <a:spLocks/>
        </xdr:cNvSpPr>
      </xdr:nvSpPr>
      <xdr:spPr>
        <a:xfrm flipH="1">
          <a:off x="2200275" y="51482625"/>
          <a:ext cx="95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290</xdr:row>
      <xdr:rowOff>133350</xdr:rowOff>
    </xdr:from>
    <xdr:to>
      <xdr:col>4</xdr:col>
      <xdr:colOff>533400</xdr:colOff>
      <xdr:row>291</xdr:row>
      <xdr:rowOff>0</xdr:rowOff>
    </xdr:to>
    <xdr:sp>
      <xdr:nvSpPr>
        <xdr:cNvPr id="87" name="Line 73"/>
        <xdr:cNvSpPr>
          <a:spLocks/>
        </xdr:cNvSpPr>
      </xdr:nvSpPr>
      <xdr:spPr>
        <a:xfrm flipH="1" flipV="1">
          <a:off x="2152650" y="51787425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308</xdr:row>
      <xdr:rowOff>0</xdr:rowOff>
    </xdr:from>
    <xdr:to>
      <xdr:col>3</xdr:col>
      <xdr:colOff>571500</xdr:colOff>
      <xdr:row>308</xdr:row>
      <xdr:rowOff>0</xdr:rowOff>
    </xdr:to>
    <xdr:sp>
      <xdr:nvSpPr>
        <xdr:cNvPr id="88" name="Line 74"/>
        <xdr:cNvSpPr>
          <a:spLocks/>
        </xdr:cNvSpPr>
      </xdr:nvSpPr>
      <xdr:spPr>
        <a:xfrm>
          <a:off x="552450" y="547401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310</xdr:row>
      <xdr:rowOff>9525</xdr:rowOff>
    </xdr:from>
    <xdr:to>
      <xdr:col>4</xdr:col>
      <xdr:colOff>571500</xdr:colOff>
      <xdr:row>310</xdr:row>
      <xdr:rowOff>9525</xdr:rowOff>
    </xdr:to>
    <xdr:sp>
      <xdr:nvSpPr>
        <xdr:cNvPr id="89" name="Line 75"/>
        <xdr:cNvSpPr>
          <a:spLocks/>
        </xdr:cNvSpPr>
      </xdr:nvSpPr>
      <xdr:spPr>
        <a:xfrm>
          <a:off x="552450" y="551878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308</xdr:row>
      <xdr:rowOff>57150</xdr:rowOff>
    </xdr:from>
    <xdr:to>
      <xdr:col>3</xdr:col>
      <xdr:colOff>609600</xdr:colOff>
      <xdr:row>308</xdr:row>
      <xdr:rowOff>57150</xdr:rowOff>
    </xdr:to>
    <xdr:sp>
      <xdr:nvSpPr>
        <xdr:cNvPr id="90" name="Line 76"/>
        <xdr:cNvSpPr>
          <a:spLocks/>
        </xdr:cNvSpPr>
      </xdr:nvSpPr>
      <xdr:spPr>
        <a:xfrm>
          <a:off x="552450" y="547973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310</xdr:row>
      <xdr:rowOff>66675</xdr:rowOff>
    </xdr:from>
    <xdr:to>
      <xdr:col>4</xdr:col>
      <xdr:colOff>552450</xdr:colOff>
      <xdr:row>310</xdr:row>
      <xdr:rowOff>66675</xdr:rowOff>
    </xdr:to>
    <xdr:sp>
      <xdr:nvSpPr>
        <xdr:cNvPr id="91" name="Line 77"/>
        <xdr:cNvSpPr>
          <a:spLocks/>
        </xdr:cNvSpPr>
      </xdr:nvSpPr>
      <xdr:spPr>
        <a:xfrm>
          <a:off x="533400" y="55245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286</xdr:row>
      <xdr:rowOff>171450</xdr:rowOff>
    </xdr:from>
    <xdr:to>
      <xdr:col>5</xdr:col>
      <xdr:colOff>523875</xdr:colOff>
      <xdr:row>286</xdr:row>
      <xdr:rowOff>171450</xdr:rowOff>
    </xdr:to>
    <xdr:sp>
      <xdr:nvSpPr>
        <xdr:cNvPr id="92" name="Line 139"/>
        <xdr:cNvSpPr>
          <a:spLocks/>
        </xdr:cNvSpPr>
      </xdr:nvSpPr>
      <xdr:spPr>
        <a:xfrm>
          <a:off x="2895600" y="511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287</xdr:row>
      <xdr:rowOff>19050</xdr:rowOff>
    </xdr:from>
    <xdr:to>
      <xdr:col>5</xdr:col>
      <xdr:colOff>390525</xdr:colOff>
      <xdr:row>287</xdr:row>
      <xdr:rowOff>19050</xdr:rowOff>
    </xdr:to>
    <xdr:sp>
      <xdr:nvSpPr>
        <xdr:cNvPr id="93" name="Straight Connector 168"/>
        <xdr:cNvSpPr>
          <a:spLocks/>
        </xdr:cNvSpPr>
      </xdr:nvSpPr>
      <xdr:spPr>
        <a:xfrm>
          <a:off x="2428875" y="511587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287</xdr:row>
      <xdr:rowOff>0</xdr:rowOff>
    </xdr:from>
    <xdr:to>
      <xdr:col>6</xdr:col>
      <xdr:colOff>381000</xdr:colOff>
      <xdr:row>287</xdr:row>
      <xdr:rowOff>0</xdr:rowOff>
    </xdr:to>
    <xdr:sp>
      <xdr:nvSpPr>
        <xdr:cNvPr id="94" name="Straight Connector 169"/>
        <xdr:cNvSpPr>
          <a:spLocks/>
        </xdr:cNvSpPr>
      </xdr:nvSpPr>
      <xdr:spPr>
        <a:xfrm>
          <a:off x="3028950" y="51139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287</xdr:row>
      <xdr:rowOff>9525</xdr:rowOff>
    </xdr:from>
    <xdr:to>
      <xdr:col>6</xdr:col>
      <xdr:colOff>9525</xdr:colOff>
      <xdr:row>287</xdr:row>
      <xdr:rowOff>9525</xdr:rowOff>
    </xdr:to>
    <xdr:sp>
      <xdr:nvSpPr>
        <xdr:cNvPr id="95" name="Straight Connector 170"/>
        <xdr:cNvSpPr>
          <a:spLocks/>
        </xdr:cNvSpPr>
      </xdr:nvSpPr>
      <xdr:spPr>
        <a:xfrm>
          <a:off x="2762250" y="51149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286</xdr:row>
      <xdr:rowOff>161925</xdr:rowOff>
    </xdr:from>
    <xdr:to>
      <xdr:col>5</xdr:col>
      <xdr:colOff>542925</xdr:colOff>
      <xdr:row>287</xdr:row>
      <xdr:rowOff>66675</xdr:rowOff>
    </xdr:to>
    <xdr:sp>
      <xdr:nvSpPr>
        <xdr:cNvPr id="96" name="Straight Connector 171"/>
        <xdr:cNvSpPr>
          <a:spLocks/>
        </xdr:cNvSpPr>
      </xdr:nvSpPr>
      <xdr:spPr>
        <a:xfrm>
          <a:off x="2828925" y="511302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289</xdr:row>
      <xdr:rowOff>152400</xdr:rowOff>
    </xdr:from>
    <xdr:to>
      <xdr:col>5</xdr:col>
      <xdr:colOff>571500</xdr:colOff>
      <xdr:row>290</xdr:row>
      <xdr:rowOff>66675</xdr:rowOff>
    </xdr:to>
    <xdr:sp>
      <xdr:nvSpPr>
        <xdr:cNvPr id="97" name="Straight Connector 172"/>
        <xdr:cNvSpPr>
          <a:spLocks/>
        </xdr:cNvSpPr>
      </xdr:nvSpPr>
      <xdr:spPr>
        <a:xfrm>
          <a:off x="2857500" y="51635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290</xdr:row>
      <xdr:rowOff>9525</xdr:rowOff>
    </xdr:from>
    <xdr:to>
      <xdr:col>6</xdr:col>
      <xdr:colOff>38100</xdr:colOff>
      <xdr:row>290</xdr:row>
      <xdr:rowOff>9525</xdr:rowOff>
    </xdr:to>
    <xdr:sp>
      <xdr:nvSpPr>
        <xdr:cNvPr id="98" name="Straight Connector 173"/>
        <xdr:cNvSpPr>
          <a:spLocks/>
        </xdr:cNvSpPr>
      </xdr:nvSpPr>
      <xdr:spPr>
        <a:xfrm>
          <a:off x="2790825" y="5166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87</xdr:row>
      <xdr:rowOff>66675</xdr:rowOff>
    </xdr:from>
    <xdr:to>
      <xdr:col>9</xdr:col>
      <xdr:colOff>342900</xdr:colOff>
      <xdr:row>91</xdr:row>
      <xdr:rowOff>0</xdr:rowOff>
    </xdr:to>
    <xdr:sp>
      <xdr:nvSpPr>
        <xdr:cNvPr id="99" name="Freeform 108"/>
        <xdr:cNvSpPr>
          <a:spLocks/>
        </xdr:cNvSpPr>
      </xdr:nvSpPr>
      <xdr:spPr>
        <a:xfrm>
          <a:off x="2847975" y="15211425"/>
          <a:ext cx="2219325" cy="619125"/>
        </a:xfrm>
        <a:custGeom>
          <a:pathLst>
            <a:path h="113" w="193">
              <a:moveTo>
                <a:pt x="0" y="112"/>
              </a:moveTo>
              <a:cubicBezTo>
                <a:pt x="14" y="112"/>
                <a:pt x="28" y="113"/>
                <a:pt x="42" y="99"/>
              </a:cubicBezTo>
              <a:cubicBezTo>
                <a:pt x="56" y="85"/>
                <a:pt x="71" y="44"/>
                <a:pt x="83" y="29"/>
              </a:cubicBezTo>
              <a:cubicBezTo>
                <a:pt x="95" y="14"/>
                <a:pt x="101" y="0"/>
                <a:pt x="115" y="11"/>
              </a:cubicBezTo>
              <a:cubicBezTo>
                <a:pt x="129" y="22"/>
                <a:pt x="152" y="79"/>
                <a:pt x="165" y="96"/>
              </a:cubicBezTo>
              <a:cubicBezTo>
                <a:pt x="178" y="113"/>
                <a:pt x="188" y="107"/>
                <a:pt x="193" y="110"/>
              </a:cubicBez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90</xdr:row>
      <xdr:rowOff>171450</xdr:rowOff>
    </xdr:from>
    <xdr:to>
      <xdr:col>9</xdr:col>
      <xdr:colOff>409575</xdr:colOff>
      <xdr:row>91</xdr:row>
      <xdr:rowOff>0</xdr:rowOff>
    </xdr:to>
    <xdr:sp>
      <xdr:nvSpPr>
        <xdr:cNvPr id="100" name="Line 109"/>
        <xdr:cNvSpPr>
          <a:spLocks/>
        </xdr:cNvSpPr>
      </xdr:nvSpPr>
      <xdr:spPr>
        <a:xfrm>
          <a:off x="3009900" y="15830550"/>
          <a:ext cx="212407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90</xdr:row>
      <xdr:rowOff>114300</xdr:rowOff>
    </xdr:from>
    <xdr:to>
      <xdr:col>7</xdr:col>
      <xdr:colOff>571500</xdr:colOff>
      <xdr:row>91</xdr:row>
      <xdr:rowOff>76200</xdr:rowOff>
    </xdr:to>
    <xdr:sp>
      <xdr:nvSpPr>
        <xdr:cNvPr id="101" name="Line 110"/>
        <xdr:cNvSpPr>
          <a:spLocks/>
        </xdr:cNvSpPr>
      </xdr:nvSpPr>
      <xdr:spPr>
        <a:xfrm>
          <a:off x="4076700" y="1577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88</xdr:row>
      <xdr:rowOff>171450</xdr:rowOff>
    </xdr:from>
    <xdr:to>
      <xdr:col>7</xdr:col>
      <xdr:colOff>209550</xdr:colOff>
      <xdr:row>91</xdr:row>
      <xdr:rowOff>28575</xdr:rowOff>
    </xdr:to>
    <xdr:sp>
      <xdr:nvSpPr>
        <xdr:cNvPr id="102" name="Line 111"/>
        <xdr:cNvSpPr>
          <a:spLocks/>
        </xdr:cNvSpPr>
      </xdr:nvSpPr>
      <xdr:spPr>
        <a:xfrm>
          <a:off x="3714750" y="154876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90</xdr:row>
      <xdr:rowOff>104775</xdr:rowOff>
    </xdr:from>
    <xdr:to>
      <xdr:col>6</xdr:col>
      <xdr:colOff>533400</xdr:colOff>
      <xdr:row>91</xdr:row>
      <xdr:rowOff>0</xdr:rowOff>
    </xdr:to>
    <xdr:sp>
      <xdr:nvSpPr>
        <xdr:cNvPr id="103" name="Line 112"/>
        <xdr:cNvSpPr>
          <a:spLocks/>
        </xdr:cNvSpPr>
      </xdr:nvSpPr>
      <xdr:spPr>
        <a:xfrm>
          <a:off x="3429000" y="157638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89</xdr:row>
      <xdr:rowOff>95250</xdr:rowOff>
    </xdr:from>
    <xdr:to>
      <xdr:col>7</xdr:col>
      <xdr:colOff>95250</xdr:colOff>
      <xdr:row>90</xdr:row>
      <xdr:rowOff>142875</xdr:rowOff>
    </xdr:to>
    <xdr:sp>
      <xdr:nvSpPr>
        <xdr:cNvPr id="104" name="Line 117"/>
        <xdr:cNvSpPr>
          <a:spLocks/>
        </xdr:cNvSpPr>
      </xdr:nvSpPr>
      <xdr:spPr>
        <a:xfrm flipH="1">
          <a:off x="3590925" y="1558290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88</xdr:row>
      <xdr:rowOff>19050</xdr:rowOff>
    </xdr:from>
    <xdr:to>
      <xdr:col>4</xdr:col>
      <xdr:colOff>114300</xdr:colOff>
      <xdr:row>89</xdr:row>
      <xdr:rowOff>142875</xdr:rowOff>
    </xdr:to>
    <xdr:sp>
      <xdr:nvSpPr>
        <xdr:cNvPr id="105" name="AutoShape 528"/>
        <xdr:cNvSpPr>
          <a:spLocks/>
        </xdr:cNvSpPr>
      </xdr:nvSpPr>
      <xdr:spPr>
        <a:xfrm>
          <a:off x="619125" y="15335250"/>
          <a:ext cx="11715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90</xdr:row>
      <xdr:rowOff>19050</xdr:rowOff>
    </xdr:from>
    <xdr:to>
      <xdr:col>4</xdr:col>
      <xdr:colOff>114300</xdr:colOff>
      <xdr:row>91</xdr:row>
      <xdr:rowOff>142875</xdr:rowOff>
    </xdr:to>
    <xdr:sp>
      <xdr:nvSpPr>
        <xdr:cNvPr id="106" name="AutoShape 529"/>
        <xdr:cNvSpPr>
          <a:spLocks/>
        </xdr:cNvSpPr>
      </xdr:nvSpPr>
      <xdr:spPr>
        <a:xfrm>
          <a:off x="619125" y="15678150"/>
          <a:ext cx="11715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96</xdr:row>
      <xdr:rowOff>161925</xdr:rowOff>
    </xdr:from>
    <xdr:to>
      <xdr:col>9</xdr:col>
      <xdr:colOff>161925</xdr:colOff>
      <xdr:row>96</xdr:row>
      <xdr:rowOff>161925</xdr:rowOff>
    </xdr:to>
    <xdr:sp>
      <xdr:nvSpPr>
        <xdr:cNvPr id="107" name="Line 35"/>
        <xdr:cNvSpPr>
          <a:spLocks/>
        </xdr:cNvSpPr>
      </xdr:nvSpPr>
      <xdr:spPr>
        <a:xfrm>
          <a:off x="4067175" y="16849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100</xdr:row>
      <xdr:rowOff>28575</xdr:rowOff>
    </xdr:from>
    <xdr:to>
      <xdr:col>3</xdr:col>
      <xdr:colOff>609600</xdr:colOff>
      <xdr:row>102</xdr:row>
      <xdr:rowOff>0</xdr:rowOff>
    </xdr:to>
    <xdr:sp>
      <xdr:nvSpPr>
        <xdr:cNvPr id="108" name="AutoShape 41"/>
        <xdr:cNvSpPr>
          <a:spLocks/>
        </xdr:cNvSpPr>
      </xdr:nvSpPr>
      <xdr:spPr>
        <a:xfrm>
          <a:off x="590550" y="17402175"/>
          <a:ext cx="10858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100</xdr:row>
      <xdr:rowOff>66675</xdr:rowOff>
    </xdr:from>
    <xdr:to>
      <xdr:col>9</xdr:col>
      <xdr:colOff>342900</xdr:colOff>
      <xdr:row>104</xdr:row>
      <xdr:rowOff>0</xdr:rowOff>
    </xdr:to>
    <xdr:sp>
      <xdr:nvSpPr>
        <xdr:cNvPr id="109" name="Freeform 108"/>
        <xdr:cNvSpPr>
          <a:spLocks/>
        </xdr:cNvSpPr>
      </xdr:nvSpPr>
      <xdr:spPr>
        <a:xfrm>
          <a:off x="2847975" y="17440275"/>
          <a:ext cx="2219325" cy="619125"/>
        </a:xfrm>
        <a:custGeom>
          <a:pathLst>
            <a:path h="113" w="193">
              <a:moveTo>
                <a:pt x="0" y="112"/>
              </a:moveTo>
              <a:cubicBezTo>
                <a:pt x="14" y="112"/>
                <a:pt x="28" y="113"/>
                <a:pt x="42" y="99"/>
              </a:cubicBezTo>
              <a:cubicBezTo>
                <a:pt x="56" y="85"/>
                <a:pt x="71" y="44"/>
                <a:pt x="83" y="29"/>
              </a:cubicBezTo>
              <a:cubicBezTo>
                <a:pt x="95" y="14"/>
                <a:pt x="101" y="0"/>
                <a:pt x="115" y="11"/>
              </a:cubicBezTo>
              <a:cubicBezTo>
                <a:pt x="129" y="22"/>
                <a:pt x="152" y="79"/>
                <a:pt x="165" y="96"/>
              </a:cubicBezTo>
              <a:cubicBezTo>
                <a:pt x="178" y="113"/>
                <a:pt x="188" y="107"/>
                <a:pt x="193" y="110"/>
              </a:cubicBez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103</xdr:row>
      <xdr:rowOff>171450</xdr:rowOff>
    </xdr:from>
    <xdr:to>
      <xdr:col>9</xdr:col>
      <xdr:colOff>409575</xdr:colOff>
      <xdr:row>104</xdr:row>
      <xdr:rowOff>0</xdr:rowOff>
    </xdr:to>
    <xdr:sp>
      <xdr:nvSpPr>
        <xdr:cNvPr id="110" name="Line 109"/>
        <xdr:cNvSpPr>
          <a:spLocks/>
        </xdr:cNvSpPr>
      </xdr:nvSpPr>
      <xdr:spPr>
        <a:xfrm>
          <a:off x="3009900" y="18059400"/>
          <a:ext cx="212407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103</xdr:row>
      <xdr:rowOff>114300</xdr:rowOff>
    </xdr:from>
    <xdr:to>
      <xdr:col>7</xdr:col>
      <xdr:colOff>571500</xdr:colOff>
      <xdr:row>104</xdr:row>
      <xdr:rowOff>76200</xdr:rowOff>
    </xdr:to>
    <xdr:sp>
      <xdr:nvSpPr>
        <xdr:cNvPr id="111" name="Line 110"/>
        <xdr:cNvSpPr>
          <a:spLocks/>
        </xdr:cNvSpPr>
      </xdr:nvSpPr>
      <xdr:spPr>
        <a:xfrm>
          <a:off x="4076700" y="18002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101</xdr:row>
      <xdr:rowOff>161925</xdr:rowOff>
    </xdr:from>
    <xdr:to>
      <xdr:col>8</xdr:col>
      <xdr:colOff>304800</xdr:colOff>
      <xdr:row>104</xdr:row>
      <xdr:rowOff>19050</xdr:rowOff>
    </xdr:to>
    <xdr:sp>
      <xdr:nvSpPr>
        <xdr:cNvPr id="112" name="Line 111"/>
        <xdr:cNvSpPr>
          <a:spLocks/>
        </xdr:cNvSpPr>
      </xdr:nvSpPr>
      <xdr:spPr>
        <a:xfrm>
          <a:off x="4419600" y="177069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103</xdr:row>
      <xdr:rowOff>47625</xdr:rowOff>
    </xdr:from>
    <xdr:to>
      <xdr:col>8</xdr:col>
      <xdr:colOff>533400</xdr:colOff>
      <xdr:row>103</xdr:row>
      <xdr:rowOff>142875</xdr:rowOff>
    </xdr:to>
    <xdr:sp>
      <xdr:nvSpPr>
        <xdr:cNvPr id="113" name="Line 112"/>
        <xdr:cNvSpPr>
          <a:spLocks/>
        </xdr:cNvSpPr>
      </xdr:nvSpPr>
      <xdr:spPr>
        <a:xfrm>
          <a:off x="4648200" y="17935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102</xdr:row>
      <xdr:rowOff>114300</xdr:rowOff>
    </xdr:from>
    <xdr:to>
      <xdr:col>8</xdr:col>
      <xdr:colOff>457200</xdr:colOff>
      <xdr:row>103</xdr:row>
      <xdr:rowOff>171450</xdr:rowOff>
    </xdr:to>
    <xdr:sp>
      <xdr:nvSpPr>
        <xdr:cNvPr id="114" name="Line 117"/>
        <xdr:cNvSpPr>
          <a:spLocks/>
        </xdr:cNvSpPr>
      </xdr:nvSpPr>
      <xdr:spPr>
        <a:xfrm flipH="1">
          <a:off x="4562475" y="178308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183</xdr:row>
      <xdr:rowOff>228600</xdr:rowOff>
    </xdr:from>
    <xdr:to>
      <xdr:col>9</xdr:col>
      <xdr:colOff>152400</xdr:colOff>
      <xdr:row>185</xdr:row>
      <xdr:rowOff>0</xdr:rowOff>
    </xdr:to>
    <xdr:sp>
      <xdr:nvSpPr>
        <xdr:cNvPr id="115" name="Rectangle 580"/>
        <xdr:cNvSpPr>
          <a:spLocks/>
        </xdr:cNvSpPr>
      </xdr:nvSpPr>
      <xdr:spPr>
        <a:xfrm>
          <a:off x="3590925" y="3270885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85725</xdr:rowOff>
    </xdr:from>
    <xdr:to>
      <xdr:col>7</xdr:col>
      <xdr:colOff>447675</xdr:colOff>
      <xdr:row>10</xdr:row>
      <xdr:rowOff>85725</xdr:rowOff>
    </xdr:to>
    <xdr:sp>
      <xdr:nvSpPr>
        <xdr:cNvPr id="116" name="Straight Connector 3"/>
        <xdr:cNvSpPr>
          <a:spLocks/>
        </xdr:cNvSpPr>
      </xdr:nvSpPr>
      <xdr:spPr>
        <a:xfrm>
          <a:off x="3829050" y="1876425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10</xdr:row>
      <xdr:rowOff>66675</xdr:rowOff>
    </xdr:from>
    <xdr:to>
      <xdr:col>8</xdr:col>
      <xdr:colOff>428625</xdr:colOff>
      <xdr:row>10</xdr:row>
      <xdr:rowOff>66675</xdr:rowOff>
    </xdr:to>
    <xdr:sp>
      <xdr:nvSpPr>
        <xdr:cNvPr id="117" name="Straight Connector 192"/>
        <xdr:cNvSpPr>
          <a:spLocks/>
        </xdr:cNvSpPr>
      </xdr:nvSpPr>
      <xdr:spPr>
        <a:xfrm>
          <a:off x="4419600" y="1857375"/>
          <a:ext cx="123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72</xdr:row>
      <xdr:rowOff>76200</xdr:rowOff>
    </xdr:from>
    <xdr:to>
      <xdr:col>8</xdr:col>
      <xdr:colOff>123825</xdr:colOff>
      <xdr:row>76</xdr:row>
      <xdr:rowOff>104775</xdr:rowOff>
    </xdr:to>
    <xdr:sp>
      <xdr:nvSpPr>
        <xdr:cNvPr id="118" name="Line 125"/>
        <xdr:cNvSpPr>
          <a:spLocks/>
        </xdr:cNvSpPr>
      </xdr:nvSpPr>
      <xdr:spPr>
        <a:xfrm>
          <a:off x="4229100" y="12649200"/>
          <a:ext cx="9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82</xdr:row>
      <xdr:rowOff>152400</xdr:rowOff>
    </xdr:from>
    <xdr:to>
      <xdr:col>7</xdr:col>
      <xdr:colOff>28575</xdr:colOff>
      <xdr:row>84</xdr:row>
      <xdr:rowOff>28575</xdr:rowOff>
    </xdr:to>
    <xdr:sp>
      <xdr:nvSpPr>
        <xdr:cNvPr id="119" name="Line 117"/>
        <xdr:cNvSpPr>
          <a:spLocks/>
        </xdr:cNvSpPr>
      </xdr:nvSpPr>
      <xdr:spPr>
        <a:xfrm flipH="1">
          <a:off x="3524250" y="1443990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89</xdr:row>
      <xdr:rowOff>114300</xdr:rowOff>
    </xdr:from>
    <xdr:to>
      <xdr:col>7</xdr:col>
      <xdr:colOff>0</xdr:colOff>
      <xdr:row>90</xdr:row>
      <xdr:rowOff>161925</xdr:rowOff>
    </xdr:to>
    <xdr:sp>
      <xdr:nvSpPr>
        <xdr:cNvPr id="120" name="Line 117"/>
        <xdr:cNvSpPr>
          <a:spLocks/>
        </xdr:cNvSpPr>
      </xdr:nvSpPr>
      <xdr:spPr>
        <a:xfrm flipH="1">
          <a:off x="3495675" y="1560195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102</xdr:row>
      <xdr:rowOff>76200</xdr:rowOff>
    </xdr:from>
    <xdr:to>
      <xdr:col>8</xdr:col>
      <xdr:colOff>371475</xdr:colOff>
      <xdr:row>103</xdr:row>
      <xdr:rowOff>133350</xdr:rowOff>
    </xdr:to>
    <xdr:sp>
      <xdr:nvSpPr>
        <xdr:cNvPr id="121" name="Line 117"/>
        <xdr:cNvSpPr>
          <a:spLocks/>
        </xdr:cNvSpPr>
      </xdr:nvSpPr>
      <xdr:spPr>
        <a:xfrm flipH="1">
          <a:off x="4476750" y="177927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176</xdr:row>
      <xdr:rowOff>95250</xdr:rowOff>
    </xdr:from>
    <xdr:to>
      <xdr:col>6</xdr:col>
      <xdr:colOff>85725</xdr:colOff>
      <xdr:row>176</xdr:row>
      <xdr:rowOff>123825</xdr:rowOff>
    </xdr:to>
    <xdr:sp>
      <xdr:nvSpPr>
        <xdr:cNvPr id="122" name="AutoShape 572"/>
        <xdr:cNvSpPr>
          <a:spLocks/>
        </xdr:cNvSpPr>
      </xdr:nvSpPr>
      <xdr:spPr>
        <a:xfrm flipV="1">
          <a:off x="2952750" y="3097530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175</xdr:row>
      <xdr:rowOff>152400</xdr:rowOff>
    </xdr:from>
    <xdr:to>
      <xdr:col>6</xdr:col>
      <xdr:colOff>371475</xdr:colOff>
      <xdr:row>175</xdr:row>
      <xdr:rowOff>180975</xdr:rowOff>
    </xdr:to>
    <xdr:sp>
      <xdr:nvSpPr>
        <xdr:cNvPr id="123" name="AutoShape 572"/>
        <xdr:cNvSpPr>
          <a:spLocks/>
        </xdr:cNvSpPr>
      </xdr:nvSpPr>
      <xdr:spPr>
        <a:xfrm flipV="1">
          <a:off x="3238500" y="3080385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176</xdr:row>
      <xdr:rowOff>19050</xdr:rowOff>
    </xdr:from>
    <xdr:to>
      <xdr:col>6</xdr:col>
      <xdr:colOff>180975</xdr:colOff>
      <xdr:row>176</xdr:row>
      <xdr:rowOff>47625</xdr:rowOff>
    </xdr:to>
    <xdr:sp>
      <xdr:nvSpPr>
        <xdr:cNvPr id="124" name="AutoShape 572"/>
        <xdr:cNvSpPr>
          <a:spLocks/>
        </xdr:cNvSpPr>
      </xdr:nvSpPr>
      <xdr:spPr>
        <a:xfrm flipV="1">
          <a:off x="3048000" y="3089910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175</xdr:row>
      <xdr:rowOff>104775</xdr:rowOff>
    </xdr:from>
    <xdr:to>
      <xdr:col>7</xdr:col>
      <xdr:colOff>57150</xdr:colOff>
      <xdr:row>175</xdr:row>
      <xdr:rowOff>133350</xdr:rowOff>
    </xdr:to>
    <xdr:sp>
      <xdr:nvSpPr>
        <xdr:cNvPr id="125" name="AutoShape 572"/>
        <xdr:cNvSpPr>
          <a:spLocks/>
        </xdr:cNvSpPr>
      </xdr:nvSpPr>
      <xdr:spPr>
        <a:xfrm flipV="1">
          <a:off x="3533775" y="30756225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175</xdr:row>
      <xdr:rowOff>19050</xdr:rowOff>
    </xdr:from>
    <xdr:to>
      <xdr:col>6</xdr:col>
      <xdr:colOff>276225</xdr:colOff>
      <xdr:row>175</xdr:row>
      <xdr:rowOff>47625</xdr:rowOff>
    </xdr:to>
    <xdr:sp>
      <xdr:nvSpPr>
        <xdr:cNvPr id="126" name="AutoShape 572"/>
        <xdr:cNvSpPr>
          <a:spLocks/>
        </xdr:cNvSpPr>
      </xdr:nvSpPr>
      <xdr:spPr>
        <a:xfrm flipV="1">
          <a:off x="3143250" y="3067050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175</xdr:row>
      <xdr:rowOff>152400</xdr:rowOff>
    </xdr:from>
    <xdr:to>
      <xdr:col>6</xdr:col>
      <xdr:colOff>247650</xdr:colOff>
      <xdr:row>175</xdr:row>
      <xdr:rowOff>180975</xdr:rowOff>
    </xdr:to>
    <xdr:sp>
      <xdr:nvSpPr>
        <xdr:cNvPr id="127" name="AutoShape 572"/>
        <xdr:cNvSpPr>
          <a:spLocks/>
        </xdr:cNvSpPr>
      </xdr:nvSpPr>
      <xdr:spPr>
        <a:xfrm flipV="1">
          <a:off x="3114675" y="30803850"/>
          <a:ext cx="28575" cy="28575"/>
        </a:xfrm>
        <a:prstGeom prst="star4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232</xdr:row>
      <xdr:rowOff>161925</xdr:rowOff>
    </xdr:from>
    <xdr:to>
      <xdr:col>2</xdr:col>
      <xdr:colOff>371475</xdr:colOff>
      <xdr:row>241</xdr:row>
      <xdr:rowOff>152400</xdr:rowOff>
    </xdr:to>
    <xdr:sp>
      <xdr:nvSpPr>
        <xdr:cNvPr id="128" name="Rectangle 4"/>
        <xdr:cNvSpPr>
          <a:spLocks/>
        </xdr:cNvSpPr>
      </xdr:nvSpPr>
      <xdr:spPr>
        <a:xfrm>
          <a:off x="466725" y="41252775"/>
          <a:ext cx="361950" cy="1533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227</xdr:row>
      <xdr:rowOff>0</xdr:rowOff>
    </xdr:from>
    <xdr:to>
      <xdr:col>3</xdr:col>
      <xdr:colOff>123825</xdr:colOff>
      <xdr:row>241</xdr:row>
      <xdr:rowOff>152400</xdr:rowOff>
    </xdr:to>
    <xdr:sp>
      <xdr:nvSpPr>
        <xdr:cNvPr id="129" name="Rectangle 206"/>
        <xdr:cNvSpPr>
          <a:spLocks/>
        </xdr:cNvSpPr>
      </xdr:nvSpPr>
      <xdr:spPr>
        <a:xfrm>
          <a:off x="828675" y="40233600"/>
          <a:ext cx="361950" cy="2552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229</xdr:row>
      <xdr:rowOff>161925</xdr:rowOff>
    </xdr:from>
    <xdr:to>
      <xdr:col>4</xdr:col>
      <xdr:colOff>238125</xdr:colOff>
      <xdr:row>242</xdr:row>
      <xdr:rowOff>0</xdr:rowOff>
    </xdr:to>
    <xdr:sp>
      <xdr:nvSpPr>
        <xdr:cNvPr id="130" name="Rectangle 207"/>
        <xdr:cNvSpPr>
          <a:spLocks/>
        </xdr:cNvSpPr>
      </xdr:nvSpPr>
      <xdr:spPr>
        <a:xfrm>
          <a:off x="1209675" y="40738425"/>
          <a:ext cx="704850" cy="2066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237</xdr:row>
      <xdr:rowOff>152400</xdr:rowOff>
    </xdr:from>
    <xdr:to>
      <xdr:col>6</xdr:col>
      <xdr:colOff>409575</xdr:colOff>
      <xdr:row>241</xdr:row>
      <xdr:rowOff>161925</xdr:rowOff>
    </xdr:to>
    <xdr:sp>
      <xdr:nvSpPr>
        <xdr:cNvPr id="131" name="Rectangle 208"/>
        <xdr:cNvSpPr>
          <a:spLocks/>
        </xdr:cNvSpPr>
      </xdr:nvSpPr>
      <xdr:spPr>
        <a:xfrm>
          <a:off x="1924050" y="42100500"/>
          <a:ext cx="138112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240</xdr:row>
      <xdr:rowOff>76200</xdr:rowOff>
    </xdr:from>
    <xdr:to>
      <xdr:col>9</xdr:col>
      <xdr:colOff>457200</xdr:colOff>
      <xdr:row>241</xdr:row>
      <xdr:rowOff>152400</xdr:rowOff>
    </xdr:to>
    <xdr:sp>
      <xdr:nvSpPr>
        <xdr:cNvPr id="132" name="Rectangle 209"/>
        <xdr:cNvSpPr>
          <a:spLocks/>
        </xdr:cNvSpPr>
      </xdr:nvSpPr>
      <xdr:spPr>
        <a:xfrm>
          <a:off x="3314700" y="42538650"/>
          <a:ext cx="1866900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225</xdr:row>
      <xdr:rowOff>47625</xdr:rowOff>
    </xdr:from>
    <xdr:to>
      <xdr:col>2</xdr:col>
      <xdr:colOff>57150</xdr:colOff>
      <xdr:row>243</xdr:row>
      <xdr:rowOff>38100</xdr:rowOff>
    </xdr:to>
    <xdr:sp>
      <xdr:nvSpPr>
        <xdr:cNvPr id="133" name="Straight Arrow Connector 9"/>
        <xdr:cNvSpPr>
          <a:spLocks/>
        </xdr:cNvSpPr>
      </xdr:nvSpPr>
      <xdr:spPr>
        <a:xfrm flipH="1" flipV="1">
          <a:off x="485775" y="39938325"/>
          <a:ext cx="28575" cy="318135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241</xdr:row>
      <xdr:rowOff>161925</xdr:rowOff>
    </xdr:from>
    <xdr:to>
      <xdr:col>10</xdr:col>
      <xdr:colOff>285750</xdr:colOff>
      <xdr:row>242</xdr:row>
      <xdr:rowOff>19050</xdr:rowOff>
    </xdr:to>
    <xdr:sp>
      <xdr:nvSpPr>
        <xdr:cNvPr id="134" name="Straight Arrow Connector 210"/>
        <xdr:cNvSpPr>
          <a:spLocks/>
        </xdr:cNvSpPr>
      </xdr:nvSpPr>
      <xdr:spPr>
        <a:xfrm flipV="1">
          <a:off x="304800" y="42795825"/>
          <a:ext cx="5314950" cy="285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230</xdr:row>
      <xdr:rowOff>114300</xdr:rowOff>
    </xdr:from>
    <xdr:ext cx="257175" cy="1314450"/>
    <xdr:sp>
      <xdr:nvSpPr>
        <xdr:cNvPr id="135" name="TextBox 14"/>
        <xdr:cNvSpPr txBox="1">
          <a:spLocks noChangeArrowheads="1"/>
        </xdr:cNvSpPr>
      </xdr:nvSpPr>
      <xdr:spPr>
        <a:xfrm rot="16200000">
          <a:off x="0" y="40862250"/>
          <a:ext cx="2571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Frequency Density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4"/>
  <sheetViews>
    <sheetView showGridLines="0" tabSelected="1" zoomScalePageLayoutView="0" workbookViewId="0" topLeftCell="A226">
      <selection activeCell="P243" sqref="P243"/>
    </sheetView>
  </sheetViews>
  <sheetFormatPr defaultColWidth="9.140625" defaultRowHeight="13.5" customHeight="1"/>
  <cols>
    <col min="1" max="1" width="3.7109375" style="8" customWidth="1"/>
    <col min="2" max="2" width="3.140625" style="8" customWidth="1"/>
    <col min="3" max="11" width="9.140625" style="8" customWidth="1"/>
    <col min="12" max="12" width="4.57421875" style="25" customWidth="1"/>
    <col min="13" max="16384" width="9.140625" style="8" customWidth="1"/>
  </cols>
  <sheetData>
    <row r="1" spans="1:12" ht="19.5" customHeight="1">
      <c r="A1" s="24" t="s">
        <v>12</v>
      </c>
      <c r="L1" s="14"/>
    </row>
    <row r="2" spans="1:12" ht="13.5" customHeight="1">
      <c r="A2" s="8" t="s">
        <v>7</v>
      </c>
      <c r="B2" s="8" t="s">
        <v>219</v>
      </c>
      <c r="L2" s="16">
        <v>1</v>
      </c>
    </row>
    <row r="3" spans="2:12" ht="13.5" customHeight="1">
      <c r="B3" s="8" t="s">
        <v>220</v>
      </c>
      <c r="L3" s="16">
        <v>1</v>
      </c>
    </row>
    <row r="4" spans="2:12" ht="13.5" customHeight="1">
      <c r="B4" s="136"/>
      <c r="L4" s="16"/>
    </row>
    <row r="5" spans="1:12" ht="13.5" customHeight="1">
      <c r="A5" s="8" t="s">
        <v>19</v>
      </c>
      <c r="B5" s="129" t="s">
        <v>226</v>
      </c>
      <c r="C5" s="129"/>
      <c r="D5" s="129"/>
      <c r="F5" s="129"/>
      <c r="G5" s="129"/>
      <c r="H5" s="129"/>
      <c r="I5" s="129"/>
      <c r="J5" s="129"/>
      <c r="K5" s="129"/>
      <c r="L5" s="16"/>
    </row>
    <row r="6" spans="2:12" ht="13.5" customHeight="1">
      <c r="B6" s="129" t="s">
        <v>227</v>
      </c>
      <c r="C6" s="129"/>
      <c r="D6" s="129"/>
      <c r="F6" s="129"/>
      <c r="G6" s="129"/>
      <c r="H6" s="129"/>
      <c r="I6" s="129"/>
      <c r="J6" s="129"/>
      <c r="K6" s="129"/>
      <c r="L6" s="16"/>
    </row>
    <row r="7" spans="2:12" ht="13.5" customHeight="1">
      <c r="B7" s="129" t="s">
        <v>228</v>
      </c>
      <c r="C7" s="129"/>
      <c r="D7" s="129"/>
      <c r="F7" s="129"/>
      <c r="G7" s="129"/>
      <c r="H7" s="129"/>
      <c r="I7" s="129"/>
      <c r="J7" s="129"/>
      <c r="K7" s="129"/>
      <c r="L7" s="16"/>
    </row>
    <row r="8" spans="2:12" ht="13.5" customHeight="1">
      <c r="B8" s="129" t="s">
        <v>229</v>
      </c>
      <c r="C8" s="129"/>
      <c r="D8" s="137"/>
      <c r="F8" s="129"/>
      <c r="G8" s="129"/>
      <c r="H8" s="129"/>
      <c r="I8" s="129"/>
      <c r="J8" s="129"/>
      <c r="K8" s="129"/>
      <c r="L8" s="16"/>
    </row>
    <row r="9" spans="3:12" ht="13.5" customHeight="1">
      <c r="C9" s="129"/>
      <c r="D9" s="129"/>
      <c r="E9" s="137"/>
      <c r="F9" s="129"/>
      <c r="G9" s="129"/>
      <c r="H9" s="129"/>
      <c r="I9" s="129"/>
      <c r="J9" s="129"/>
      <c r="K9" s="129"/>
      <c r="L9" s="16"/>
    </row>
    <row r="10" spans="3:12" ht="13.5" customHeight="1" thickBot="1">
      <c r="C10" s="129" t="s">
        <v>54</v>
      </c>
      <c r="D10" s="129"/>
      <c r="E10" s="137"/>
      <c r="F10" s="129"/>
      <c r="G10" s="129"/>
      <c r="H10" s="129"/>
      <c r="L10" s="16"/>
    </row>
    <row r="11" spans="3:12" ht="18" customHeight="1" thickBot="1">
      <c r="C11" s="63" t="s">
        <v>52</v>
      </c>
      <c r="D11" s="63" t="s">
        <v>55</v>
      </c>
      <c r="E11" s="63" t="s">
        <v>56</v>
      </c>
      <c r="F11" s="63" t="s">
        <v>57</v>
      </c>
      <c r="G11" s="63" t="s">
        <v>57</v>
      </c>
      <c r="H11" s="63" t="s">
        <v>58</v>
      </c>
      <c r="I11" s="63" t="s">
        <v>221</v>
      </c>
      <c r="L11" s="16"/>
    </row>
    <row r="12" spans="3:12" ht="13.5" customHeight="1">
      <c r="C12" s="138" t="s">
        <v>6</v>
      </c>
      <c r="D12" s="138">
        <v>38</v>
      </c>
      <c r="E12" s="138">
        <v>43</v>
      </c>
      <c r="F12" s="139">
        <f>D12-E12</f>
        <v>-5</v>
      </c>
      <c r="G12" s="138">
        <v>-3.7</v>
      </c>
      <c r="H12" s="138">
        <f aca="true" t="shared" si="0" ref="H12:H21">F12-G12</f>
        <v>-1.2999999999999998</v>
      </c>
      <c r="I12" s="138">
        <f aca="true" t="shared" si="1" ref="I12:I21">H12*H12</f>
        <v>1.6899999999999995</v>
      </c>
      <c r="L12" s="16"/>
    </row>
    <row r="13" spans="3:12" ht="13.5" customHeight="1">
      <c r="C13" s="140" t="s">
        <v>53</v>
      </c>
      <c r="D13" s="140">
        <v>5</v>
      </c>
      <c r="E13" s="140">
        <v>5</v>
      </c>
      <c r="F13" s="139">
        <f aca="true" t="shared" si="2" ref="F13:F21">D13-E13</f>
        <v>0</v>
      </c>
      <c r="G13" s="140">
        <v>-3.7</v>
      </c>
      <c r="H13" s="138">
        <f t="shared" si="0"/>
        <v>3.7</v>
      </c>
      <c r="I13" s="138">
        <f t="shared" si="1"/>
        <v>13.690000000000001</v>
      </c>
      <c r="L13" s="16"/>
    </row>
    <row r="14" spans="3:12" ht="13.5" customHeight="1">
      <c r="C14" s="140" t="s">
        <v>59</v>
      </c>
      <c r="D14" s="140">
        <v>120</v>
      </c>
      <c r="E14" s="140">
        <v>135</v>
      </c>
      <c r="F14" s="139">
        <f t="shared" si="2"/>
        <v>-15</v>
      </c>
      <c r="G14" s="138">
        <v>-3.7</v>
      </c>
      <c r="H14" s="138">
        <f t="shared" si="0"/>
        <v>-11.3</v>
      </c>
      <c r="I14" s="138">
        <f t="shared" si="1"/>
        <v>127.69000000000001</v>
      </c>
      <c r="L14" s="16"/>
    </row>
    <row r="15" spans="3:12" ht="13.5" customHeight="1">
      <c r="C15" s="140" t="s">
        <v>60</v>
      </c>
      <c r="D15" s="140">
        <v>11</v>
      </c>
      <c r="E15" s="140">
        <v>10</v>
      </c>
      <c r="F15" s="139">
        <f t="shared" si="2"/>
        <v>1</v>
      </c>
      <c r="G15" s="140">
        <v>-3.7</v>
      </c>
      <c r="H15" s="138">
        <f t="shared" si="0"/>
        <v>4.7</v>
      </c>
      <c r="I15" s="138">
        <f t="shared" si="1"/>
        <v>22.090000000000003</v>
      </c>
      <c r="L15" s="16"/>
    </row>
    <row r="16" spans="3:12" ht="13.5" customHeight="1">
      <c r="C16" s="140" t="s">
        <v>45</v>
      </c>
      <c r="D16" s="140">
        <v>21</v>
      </c>
      <c r="E16" s="140">
        <v>23</v>
      </c>
      <c r="F16" s="139">
        <f t="shared" si="2"/>
        <v>-2</v>
      </c>
      <c r="G16" s="138">
        <v>-3.7</v>
      </c>
      <c r="H16" s="138">
        <f t="shared" si="0"/>
        <v>1.7000000000000002</v>
      </c>
      <c r="I16" s="138">
        <f t="shared" si="1"/>
        <v>2.8900000000000006</v>
      </c>
      <c r="J16" s="129"/>
      <c r="L16" s="16"/>
    </row>
    <row r="17" spans="3:12" ht="13.5" customHeight="1">
      <c r="C17" s="140" t="s">
        <v>18</v>
      </c>
      <c r="D17" s="140">
        <v>34</v>
      </c>
      <c r="E17" s="140">
        <v>31</v>
      </c>
      <c r="F17" s="139">
        <f t="shared" si="2"/>
        <v>3</v>
      </c>
      <c r="G17" s="140">
        <v>-3.7</v>
      </c>
      <c r="H17" s="138">
        <f t="shared" si="0"/>
        <v>6.7</v>
      </c>
      <c r="I17" s="138">
        <f t="shared" si="1"/>
        <v>44.89</v>
      </c>
      <c r="L17" s="16"/>
    </row>
    <row r="18" spans="3:12" ht="13.5" customHeight="1">
      <c r="C18" s="140" t="s">
        <v>61</v>
      </c>
      <c r="D18" s="140">
        <v>85</v>
      </c>
      <c r="E18" s="140">
        <v>88</v>
      </c>
      <c r="F18" s="139">
        <f t="shared" si="2"/>
        <v>-3</v>
      </c>
      <c r="G18" s="138">
        <v>-3.7</v>
      </c>
      <c r="H18" s="138">
        <f t="shared" si="0"/>
        <v>0.7000000000000002</v>
      </c>
      <c r="I18" s="138">
        <f t="shared" si="1"/>
        <v>0.49000000000000027</v>
      </c>
      <c r="L18" s="16"/>
    </row>
    <row r="19" spans="3:12" ht="13.5" customHeight="1">
      <c r="C19" s="138" t="s">
        <v>62</v>
      </c>
      <c r="D19" s="138">
        <v>13</v>
      </c>
      <c r="E19" s="140">
        <v>23</v>
      </c>
      <c r="F19" s="139">
        <f t="shared" si="2"/>
        <v>-10</v>
      </c>
      <c r="G19" s="140">
        <v>-3.7</v>
      </c>
      <c r="H19" s="138">
        <f t="shared" si="0"/>
        <v>-6.3</v>
      </c>
      <c r="I19" s="138">
        <f t="shared" si="1"/>
        <v>39.69</v>
      </c>
      <c r="L19" s="16"/>
    </row>
    <row r="20" spans="3:12" ht="13.5" customHeight="1">
      <c r="C20" s="140" t="s">
        <v>63</v>
      </c>
      <c r="D20" s="140">
        <v>28</v>
      </c>
      <c r="E20" s="140">
        <v>36</v>
      </c>
      <c r="F20" s="139">
        <f t="shared" si="2"/>
        <v>-8</v>
      </c>
      <c r="G20" s="138">
        <v>-3.7</v>
      </c>
      <c r="H20" s="138">
        <f t="shared" si="0"/>
        <v>-4.3</v>
      </c>
      <c r="I20" s="138">
        <f t="shared" si="1"/>
        <v>18.49</v>
      </c>
      <c r="J20" s="129"/>
      <c r="K20" s="129"/>
      <c r="L20" s="16"/>
    </row>
    <row r="21" spans="3:12" ht="13.5" customHeight="1" thickBot="1">
      <c r="C21" s="141" t="s">
        <v>64</v>
      </c>
      <c r="D21" s="141">
        <v>27</v>
      </c>
      <c r="E21" s="141">
        <v>25</v>
      </c>
      <c r="F21" s="139">
        <f t="shared" si="2"/>
        <v>2</v>
      </c>
      <c r="G21" s="140">
        <v>-3.7</v>
      </c>
      <c r="H21" s="141">
        <f t="shared" si="0"/>
        <v>5.7</v>
      </c>
      <c r="I21" s="141">
        <f t="shared" si="1"/>
        <v>32.49</v>
      </c>
      <c r="L21" s="16"/>
    </row>
    <row r="22" spans="3:12" ht="13.5" customHeight="1" thickBot="1">
      <c r="C22" s="142"/>
      <c r="D22" s="143">
        <f>SUM(D12:D21)</f>
        <v>382</v>
      </c>
      <c r="E22" s="143">
        <f>SUM(E12:E21)</f>
        <v>419</v>
      </c>
      <c r="F22" s="144">
        <f>SUM(F12:F21)</f>
        <v>-37</v>
      </c>
      <c r="G22" s="144">
        <f>SUM(G12:G21)</f>
        <v>-37</v>
      </c>
      <c r="H22" s="144"/>
      <c r="I22" s="144">
        <f>SUM(I12:I21)</f>
        <v>304.1</v>
      </c>
      <c r="L22" s="16"/>
    </row>
    <row r="23" spans="4:12" ht="13.5" customHeight="1">
      <c r="D23" s="129"/>
      <c r="E23" s="22"/>
      <c r="F23" s="22"/>
      <c r="G23" s="22"/>
      <c r="H23" s="22"/>
      <c r="I23" s="129"/>
      <c r="L23" s="16"/>
    </row>
    <row r="24" spans="3:12" ht="13.5" customHeight="1">
      <c r="C24" s="17" t="s">
        <v>222</v>
      </c>
      <c r="D24" s="145">
        <v>-37</v>
      </c>
      <c r="F24" s="17" t="s">
        <v>223</v>
      </c>
      <c r="G24" s="146" t="s">
        <v>224</v>
      </c>
      <c r="H24" s="129"/>
      <c r="I24" s="17" t="s">
        <v>225</v>
      </c>
      <c r="J24" s="147" t="s">
        <v>65</v>
      </c>
      <c r="L24" s="16"/>
    </row>
    <row r="25" spans="4:12" ht="13.5" customHeight="1">
      <c r="D25" s="14">
        <v>10</v>
      </c>
      <c r="F25" s="129"/>
      <c r="G25" s="148" t="s">
        <v>66</v>
      </c>
      <c r="I25" s="60"/>
      <c r="J25" s="137" t="s">
        <v>67</v>
      </c>
      <c r="K25" s="129"/>
      <c r="L25" s="16"/>
    </row>
    <row r="26" spans="3:12" ht="13.5" customHeight="1">
      <c r="C26" s="60" t="s">
        <v>1</v>
      </c>
      <c r="D26" s="149" t="s">
        <v>68</v>
      </c>
      <c r="E26" s="129"/>
      <c r="F26" s="149" t="s">
        <v>1</v>
      </c>
      <c r="G26" s="145">
        <v>304.1</v>
      </c>
      <c r="I26" s="150" t="s">
        <v>37</v>
      </c>
      <c r="J26" s="151" t="s">
        <v>68</v>
      </c>
      <c r="K26" s="129"/>
      <c r="L26" s="16"/>
    </row>
    <row r="27" spans="6:12" ht="13.5" customHeight="1">
      <c r="F27" s="129"/>
      <c r="G27" s="152" t="s">
        <v>69</v>
      </c>
      <c r="I27" s="22"/>
      <c r="J27" s="137" t="s">
        <v>70</v>
      </c>
      <c r="K27" s="129"/>
      <c r="L27" s="16"/>
    </row>
    <row r="28" spans="6:12" ht="13.5" customHeight="1">
      <c r="F28" s="149" t="s">
        <v>1</v>
      </c>
      <c r="G28" s="137">
        <v>5.81</v>
      </c>
      <c r="I28" s="150" t="s">
        <v>71</v>
      </c>
      <c r="J28" s="153">
        <v>2.01</v>
      </c>
      <c r="K28" s="129"/>
      <c r="L28" s="16">
        <v>12</v>
      </c>
    </row>
    <row r="29" spans="11:12" ht="13.5" customHeight="1">
      <c r="K29" s="129"/>
      <c r="L29" s="16"/>
    </row>
    <row r="30" spans="2:12" ht="13.5" customHeight="1">
      <c r="B30" s="129" t="s">
        <v>32</v>
      </c>
      <c r="D30" s="137" t="s">
        <v>72</v>
      </c>
      <c r="E30" s="22"/>
      <c r="F30" s="22"/>
      <c r="G30" s="22"/>
      <c r="H30" s="129"/>
      <c r="I30" s="129"/>
      <c r="J30" s="129"/>
      <c r="K30" s="129"/>
      <c r="L30" s="16"/>
    </row>
    <row r="31" spans="2:12" ht="13.5" customHeight="1">
      <c r="B31" s="137" t="s">
        <v>33</v>
      </c>
      <c r="D31" s="154" t="s">
        <v>230</v>
      </c>
      <c r="E31" s="129"/>
      <c r="F31" s="22"/>
      <c r="G31" s="22"/>
      <c r="H31" s="129"/>
      <c r="I31" s="129"/>
      <c r="J31" s="129"/>
      <c r="K31" s="129"/>
      <c r="L31" s="16"/>
    </row>
    <row r="32" spans="1:12" ht="13.5" customHeight="1">
      <c r="A32" s="137"/>
      <c r="D32" s="154" t="s">
        <v>231</v>
      </c>
      <c r="E32" s="129"/>
      <c r="G32" s="22"/>
      <c r="H32" s="129"/>
      <c r="I32" s="129"/>
      <c r="J32" s="129"/>
      <c r="K32" s="129"/>
      <c r="L32" s="16"/>
    </row>
    <row r="33" spans="2:12" ht="13.5" customHeight="1">
      <c r="B33" s="136"/>
      <c r="C33" s="23"/>
      <c r="D33" s="154"/>
      <c r="L33" s="16"/>
    </row>
    <row r="34" spans="1:12" ht="13.5" customHeight="1">
      <c r="A34" s="19" t="s">
        <v>0</v>
      </c>
      <c r="B34" s="23" t="s">
        <v>232</v>
      </c>
      <c r="L34" s="16">
        <v>1</v>
      </c>
    </row>
    <row r="35" spans="1:12" ht="13.5" customHeight="1">
      <c r="A35" s="155"/>
      <c r="B35" s="23"/>
      <c r="E35" s="14"/>
      <c r="L35" s="16"/>
    </row>
    <row r="36" spans="1:12" ht="13.5" customHeight="1">
      <c r="A36" s="19" t="s">
        <v>10</v>
      </c>
      <c r="B36" s="23" t="s">
        <v>73</v>
      </c>
      <c r="E36" s="14"/>
      <c r="L36" s="16">
        <v>1</v>
      </c>
    </row>
    <row r="37" spans="2:12" ht="13.5" customHeight="1">
      <c r="B37" s="23"/>
      <c r="E37" s="14"/>
      <c r="L37" s="16"/>
    </row>
    <row r="38" spans="1:12" ht="13.5" customHeight="1">
      <c r="A38" s="20" t="s">
        <v>21</v>
      </c>
      <c r="B38" s="8" t="s">
        <v>233</v>
      </c>
      <c r="D38" s="129"/>
      <c r="E38" s="22"/>
      <c r="F38" s="22"/>
      <c r="G38" s="22"/>
      <c r="H38" s="129"/>
      <c r="I38" s="129"/>
      <c r="J38" s="129"/>
      <c r="K38" s="129"/>
      <c r="L38" s="16">
        <v>1</v>
      </c>
    </row>
    <row r="39" spans="1:12" ht="13.5" customHeight="1">
      <c r="A39" s="19"/>
      <c r="L39" s="16"/>
    </row>
    <row r="40" spans="1:12" ht="13.5" customHeight="1">
      <c r="A40" s="20" t="s">
        <v>0</v>
      </c>
      <c r="B40" s="8" t="s">
        <v>234</v>
      </c>
      <c r="D40" s="129"/>
      <c r="E40" s="22"/>
      <c r="F40" s="22"/>
      <c r="G40" s="22"/>
      <c r="H40" s="129"/>
      <c r="I40" s="129"/>
      <c r="J40" s="129"/>
      <c r="K40" s="129"/>
      <c r="L40" s="16">
        <v>2</v>
      </c>
    </row>
    <row r="41" spans="1:12" ht="13.5" customHeight="1">
      <c r="A41" s="137"/>
      <c r="D41" s="129"/>
      <c r="E41" s="22"/>
      <c r="F41" s="22"/>
      <c r="G41" s="22"/>
      <c r="H41" s="129"/>
      <c r="I41" s="129"/>
      <c r="J41" s="129"/>
      <c r="K41" s="129"/>
      <c r="L41" s="16"/>
    </row>
    <row r="42" spans="1:12" ht="13.5" customHeight="1">
      <c r="A42" s="20" t="s">
        <v>4</v>
      </c>
      <c r="B42" s="8" t="s">
        <v>235</v>
      </c>
      <c r="D42" s="129"/>
      <c r="E42" s="22"/>
      <c r="F42" s="22"/>
      <c r="G42" s="22"/>
      <c r="H42" s="129"/>
      <c r="I42" s="129"/>
      <c r="J42" s="129"/>
      <c r="K42" s="129"/>
      <c r="L42" s="16">
        <v>1</v>
      </c>
    </row>
    <row r="43" spans="1:12" ht="13.5" customHeight="1">
      <c r="A43" s="137"/>
      <c r="D43" s="129"/>
      <c r="E43" s="22"/>
      <c r="F43" s="22"/>
      <c r="G43" s="22"/>
      <c r="H43" s="129"/>
      <c r="I43" s="129"/>
      <c r="J43" s="129"/>
      <c r="K43" s="129"/>
      <c r="L43" s="16"/>
    </row>
    <row r="44" spans="1:12" ht="13.5" customHeight="1">
      <c r="A44" s="137"/>
      <c r="D44" s="129"/>
      <c r="E44" s="22"/>
      <c r="F44" s="22"/>
      <c r="G44" s="22"/>
      <c r="H44" s="129"/>
      <c r="I44" s="129"/>
      <c r="J44" s="129"/>
      <c r="K44" s="129"/>
      <c r="L44" s="16"/>
    </row>
    <row r="45" spans="1:12" ht="13.5" customHeight="1">
      <c r="A45" s="137"/>
      <c r="D45" s="129"/>
      <c r="E45" s="22"/>
      <c r="F45" s="22"/>
      <c r="G45" s="22"/>
      <c r="H45" s="129"/>
      <c r="I45" s="129"/>
      <c r="J45" s="129"/>
      <c r="K45" s="129"/>
      <c r="L45" s="16"/>
    </row>
    <row r="46" spans="1:12" ht="13.5" customHeight="1">
      <c r="A46" s="137"/>
      <c r="D46" s="129"/>
      <c r="E46" s="22"/>
      <c r="F46" s="22"/>
      <c r="G46" s="22"/>
      <c r="H46" s="129"/>
      <c r="I46" s="129"/>
      <c r="J46" s="129"/>
      <c r="K46" s="129"/>
      <c r="L46" s="16"/>
    </row>
    <row r="47" spans="1:12" ht="13.5" customHeight="1">
      <c r="A47" s="137"/>
      <c r="D47" s="129"/>
      <c r="E47" s="22"/>
      <c r="F47" s="22"/>
      <c r="G47" s="22"/>
      <c r="H47" s="129"/>
      <c r="I47" s="129"/>
      <c r="J47" s="129"/>
      <c r="K47" s="129"/>
      <c r="L47" s="16"/>
    </row>
    <row r="48" spans="1:12" ht="13.5" customHeight="1">
      <c r="A48" s="137"/>
      <c r="D48" s="129"/>
      <c r="E48" s="22"/>
      <c r="F48" s="22"/>
      <c r="G48" s="22"/>
      <c r="H48" s="129"/>
      <c r="I48" s="129"/>
      <c r="J48" s="129"/>
      <c r="K48" s="129"/>
      <c r="L48" s="16"/>
    </row>
    <row r="49" spans="1:12" ht="13.5" customHeight="1">
      <c r="A49" s="34"/>
      <c r="B49" s="1"/>
      <c r="C49" s="1"/>
      <c r="D49" s="47"/>
      <c r="E49" s="9"/>
      <c r="F49" s="9"/>
      <c r="G49" s="9"/>
      <c r="H49" s="47"/>
      <c r="I49" s="47"/>
      <c r="J49" s="47"/>
      <c r="K49" s="47"/>
      <c r="L49" s="16"/>
    </row>
    <row r="50" spans="1:12" ht="13.5" customHeight="1">
      <c r="A50" s="34"/>
      <c r="B50" s="1"/>
      <c r="C50" s="1"/>
      <c r="D50" s="47"/>
      <c r="E50" s="9"/>
      <c r="F50" s="9"/>
      <c r="G50" s="9"/>
      <c r="H50" s="47"/>
      <c r="I50" s="47"/>
      <c r="J50" s="47"/>
      <c r="K50" s="47"/>
      <c r="L50" s="16"/>
    </row>
    <row r="51" spans="1:12" ht="13.5" customHeight="1">
      <c r="A51" s="34"/>
      <c r="B51" s="1"/>
      <c r="C51" s="1"/>
      <c r="D51" s="47"/>
      <c r="E51" s="9"/>
      <c r="F51" s="9"/>
      <c r="G51" s="9"/>
      <c r="H51" s="47"/>
      <c r="I51" s="47"/>
      <c r="J51" s="47"/>
      <c r="K51" s="47"/>
      <c r="L51" s="16"/>
    </row>
    <row r="52" spans="1:12" ht="13.5" customHeight="1">
      <c r="A52" s="34"/>
      <c r="B52" s="1"/>
      <c r="C52" s="1"/>
      <c r="D52" s="47"/>
      <c r="E52" s="9"/>
      <c r="F52" s="9"/>
      <c r="G52" s="9"/>
      <c r="H52" s="47"/>
      <c r="I52" s="47"/>
      <c r="J52" s="47"/>
      <c r="K52" s="47"/>
      <c r="L52" s="16"/>
    </row>
    <row r="53" spans="1:12" ht="13.5" customHeight="1">
      <c r="A53" s="34"/>
      <c r="B53" s="1"/>
      <c r="C53" s="1"/>
      <c r="D53" s="47"/>
      <c r="E53" s="9"/>
      <c r="F53" s="9"/>
      <c r="G53" s="9"/>
      <c r="H53" s="47"/>
      <c r="I53" s="47"/>
      <c r="J53" s="47"/>
      <c r="K53" s="47"/>
      <c r="L53" s="16"/>
    </row>
    <row r="54" spans="1:12" ht="13.5" customHeight="1">
      <c r="A54" s="34"/>
      <c r="B54" s="1"/>
      <c r="C54" s="1"/>
      <c r="D54" s="47"/>
      <c r="E54" s="9"/>
      <c r="F54" s="9"/>
      <c r="G54" s="9"/>
      <c r="H54" s="47"/>
      <c r="I54" s="47"/>
      <c r="J54" s="47"/>
      <c r="K54" s="47"/>
      <c r="L54" s="16"/>
    </row>
    <row r="55" spans="1:12" ht="13.5" customHeight="1">
      <c r="A55" s="34"/>
      <c r="B55" s="1"/>
      <c r="C55" s="1"/>
      <c r="D55" s="47"/>
      <c r="E55" s="9"/>
      <c r="F55" s="9"/>
      <c r="G55" s="9"/>
      <c r="H55" s="47"/>
      <c r="I55" s="47"/>
      <c r="J55" s="47"/>
      <c r="K55" s="47"/>
      <c r="L55" s="16"/>
    </row>
    <row r="56" spans="1:12" ht="13.5" customHeight="1">
      <c r="A56" s="34"/>
      <c r="B56" s="1"/>
      <c r="C56" s="1"/>
      <c r="D56" s="47"/>
      <c r="E56" s="9"/>
      <c r="F56" s="9"/>
      <c r="G56" s="9"/>
      <c r="H56" s="47"/>
      <c r="I56" s="47"/>
      <c r="J56" s="47"/>
      <c r="K56" s="47"/>
      <c r="L56" s="16"/>
    </row>
    <row r="57" spans="1:12" ht="13.5" customHeight="1">
      <c r="A57" s="34"/>
      <c r="B57" s="1"/>
      <c r="C57" s="1"/>
      <c r="D57" s="47"/>
      <c r="E57" s="9"/>
      <c r="F57" s="9"/>
      <c r="G57" s="9"/>
      <c r="H57" s="47"/>
      <c r="I57" s="47"/>
      <c r="J57" s="47"/>
      <c r="K57" s="47"/>
      <c r="L57" s="16"/>
    </row>
    <row r="58" spans="1:12" ht="21" customHeight="1">
      <c r="A58" s="24" t="s">
        <v>13</v>
      </c>
      <c r="C58" s="1"/>
      <c r="D58" s="47"/>
      <c r="E58" s="9"/>
      <c r="F58" s="9"/>
      <c r="G58" s="9"/>
      <c r="H58" s="47"/>
      <c r="I58" s="47"/>
      <c r="J58" s="47"/>
      <c r="K58" s="47"/>
      <c r="L58" s="16"/>
    </row>
    <row r="59" spans="1:12" ht="13.5" customHeight="1">
      <c r="A59" s="26" t="s">
        <v>7</v>
      </c>
      <c r="B59" s="26" t="s">
        <v>16</v>
      </c>
      <c r="C59" s="65" t="s">
        <v>74</v>
      </c>
      <c r="D59" s="65"/>
      <c r="E59" s="65"/>
      <c r="F59" s="26"/>
      <c r="G59" s="65"/>
      <c r="H59" s="26"/>
      <c r="I59" s="26"/>
      <c r="J59" s="26"/>
      <c r="L59" s="16"/>
    </row>
    <row r="60" spans="2:12" ht="13.5" customHeight="1">
      <c r="B60" s="66" t="s">
        <v>1</v>
      </c>
      <c r="C60" s="51" t="s">
        <v>75</v>
      </c>
      <c r="D60" s="51"/>
      <c r="E60" s="26"/>
      <c r="F60" s="26"/>
      <c r="G60" s="67"/>
      <c r="H60" s="67"/>
      <c r="I60" s="67"/>
      <c r="J60" s="67"/>
      <c r="L60" s="16"/>
    </row>
    <row r="61" spans="2:12" ht="13.5" customHeight="1">
      <c r="B61" s="66"/>
      <c r="C61" s="51"/>
      <c r="D61" s="156">
        <v>4</v>
      </c>
      <c r="E61" s="26"/>
      <c r="F61" s="26"/>
      <c r="G61" s="67"/>
      <c r="H61" s="67"/>
      <c r="I61" s="67"/>
      <c r="J61" s="67"/>
      <c r="L61" s="16"/>
    </row>
    <row r="62" spans="2:12" ht="13.5" customHeight="1">
      <c r="B62" s="66" t="s">
        <v>1</v>
      </c>
      <c r="C62" s="51" t="s">
        <v>76</v>
      </c>
      <c r="D62" s="26"/>
      <c r="E62" s="26"/>
      <c r="F62" s="26"/>
      <c r="G62" s="67"/>
      <c r="H62" s="67"/>
      <c r="I62" s="67"/>
      <c r="J62" s="67"/>
      <c r="L62" s="16"/>
    </row>
    <row r="63" spans="2:12" ht="13.5" customHeight="1">
      <c r="B63" s="66" t="s">
        <v>1</v>
      </c>
      <c r="C63" s="69" t="s">
        <v>77</v>
      </c>
      <c r="F63" s="26"/>
      <c r="G63" s="67"/>
      <c r="H63" s="70">
        <v>210</v>
      </c>
      <c r="I63" s="71">
        <v>217</v>
      </c>
      <c r="J63" s="67"/>
      <c r="L63" s="16">
        <v>2</v>
      </c>
    </row>
    <row r="64" spans="2:12" ht="13.5" customHeight="1">
      <c r="B64" s="24"/>
      <c r="L64" s="16"/>
    </row>
    <row r="65" spans="1:12" ht="13.5" customHeight="1">
      <c r="A65" s="26"/>
      <c r="B65" s="26" t="s">
        <v>0</v>
      </c>
      <c r="C65" s="65" t="s">
        <v>78</v>
      </c>
      <c r="D65" s="65"/>
      <c r="E65" s="65"/>
      <c r="F65" s="26"/>
      <c r="G65" s="65"/>
      <c r="H65" s="26"/>
      <c r="I65" s="26"/>
      <c r="J65" s="26"/>
      <c r="K65" s="26"/>
      <c r="L65" s="16"/>
    </row>
    <row r="66" spans="1:12" ht="13.5" customHeight="1">
      <c r="A66" s="26"/>
      <c r="B66" s="66" t="s">
        <v>1</v>
      </c>
      <c r="C66" s="51" t="s">
        <v>79</v>
      </c>
      <c r="D66" s="51"/>
      <c r="E66" s="26"/>
      <c r="F66" s="26"/>
      <c r="G66" s="67"/>
      <c r="H66" s="67"/>
      <c r="I66" s="67"/>
      <c r="J66" s="67"/>
      <c r="K66" s="26"/>
      <c r="L66" s="16"/>
    </row>
    <row r="67" spans="1:12" ht="13.5" customHeight="1">
      <c r="A67" s="26"/>
      <c r="B67" s="66"/>
      <c r="C67" s="51"/>
      <c r="D67" s="156">
        <v>4</v>
      </c>
      <c r="E67" s="26"/>
      <c r="F67" s="26"/>
      <c r="G67" s="67"/>
      <c r="H67" s="67"/>
      <c r="I67" s="67"/>
      <c r="J67" s="67"/>
      <c r="K67" s="26"/>
      <c r="L67" s="16"/>
    </row>
    <row r="68" spans="1:12" ht="13.5" customHeight="1">
      <c r="A68" s="26"/>
      <c r="B68" s="66" t="s">
        <v>1</v>
      </c>
      <c r="C68" s="51" t="s">
        <v>80</v>
      </c>
      <c r="D68" s="26"/>
      <c r="E68" s="26"/>
      <c r="F68" s="26"/>
      <c r="G68" s="67"/>
      <c r="H68" s="67"/>
      <c r="I68" s="67"/>
      <c r="J68" s="67"/>
      <c r="K68" s="26"/>
      <c r="L68" s="16"/>
    </row>
    <row r="69" spans="1:12" ht="13.5" customHeight="1">
      <c r="A69" s="26"/>
      <c r="B69" s="66" t="s">
        <v>1</v>
      </c>
      <c r="C69" s="51" t="s">
        <v>81</v>
      </c>
      <c r="D69" s="66"/>
      <c r="E69" s="26"/>
      <c r="F69" s="26"/>
      <c r="G69" s="67"/>
      <c r="H69" s="70">
        <v>210</v>
      </c>
      <c r="I69" s="72" t="s">
        <v>82</v>
      </c>
      <c r="J69" s="67"/>
      <c r="K69" s="26"/>
      <c r="L69" s="16"/>
    </row>
    <row r="70" spans="1:12" ht="13.5" customHeight="1">
      <c r="A70" s="26"/>
      <c r="B70" s="66" t="s">
        <v>1</v>
      </c>
      <c r="C70" s="69" t="s">
        <v>83</v>
      </c>
      <c r="D70" s="66"/>
      <c r="E70" s="26"/>
      <c r="F70" s="26"/>
      <c r="G70" s="67"/>
      <c r="H70" s="70"/>
      <c r="I70" s="71"/>
      <c r="J70" s="67"/>
      <c r="K70" s="26"/>
      <c r="L70" s="16">
        <v>2</v>
      </c>
    </row>
    <row r="71" spans="1:12" ht="13.5" customHeight="1">
      <c r="A71" s="26"/>
      <c r="B71" s="66"/>
      <c r="C71" s="51"/>
      <c r="D71" s="66"/>
      <c r="E71" s="26"/>
      <c r="F71" s="26"/>
      <c r="G71" s="67"/>
      <c r="H71" s="70"/>
      <c r="I71" s="71"/>
      <c r="J71" s="67"/>
      <c r="K71" s="26"/>
      <c r="L71" s="16"/>
    </row>
    <row r="72" spans="1:12" ht="13.5" customHeight="1">
      <c r="A72" s="26"/>
      <c r="B72" s="26" t="s">
        <v>10</v>
      </c>
      <c r="C72" s="65" t="s">
        <v>84</v>
      </c>
      <c r="D72" s="65"/>
      <c r="E72" s="26"/>
      <c r="F72" s="26"/>
      <c r="G72" s="67"/>
      <c r="H72" s="70"/>
      <c r="I72" s="71"/>
      <c r="J72" s="67"/>
      <c r="K72" s="26"/>
      <c r="L72" s="16"/>
    </row>
    <row r="73" spans="1:12" ht="13.5" customHeight="1">
      <c r="A73" s="26"/>
      <c r="B73" s="66" t="s">
        <v>1</v>
      </c>
      <c r="C73" s="51" t="s">
        <v>85</v>
      </c>
      <c r="D73" s="51"/>
      <c r="E73" s="26"/>
      <c r="F73" s="26"/>
      <c r="G73" s="65"/>
      <c r="H73" s="26"/>
      <c r="I73" s="26"/>
      <c r="J73" s="26"/>
      <c r="K73" s="26"/>
      <c r="L73" s="16"/>
    </row>
    <row r="74" spans="1:12" ht="13.5" customHeight="1">
      <c r="A74" s="26"/>
      <c r="B74" s="66"/>
      <c r="C74" s="51"/>
      <c r="D74" s="68">
        <v>4</v>
      </c>
      <c r="E74" s="26"/>
      <c r="F74" s="26"/>
      <c r="G74" s="67"/>
      <c r="H74" s="67"/>
      <c r="I74" s="67"/>
      <c r="J74" s="67"/>
      <c r="K74" s="26"/>
      <c r="L74" s="16"/>
    </row>
    <row r="75" spans="1:12" ht="13.5" customHeight="1">
      <c r="A75" s="26"/>
      <c r="B75" s="66" t="s">
        <v>1</v>
      </c>
      <c r="C75" s="51" t="s">
        <v>86</v>
      </c>
      <c r="D75" s="26"/>
      <c r="E75" s="26"/>
      <c r="F75" s="26"/>
      <c r="G75" s="67"/>
      <c r="H75" s="67"/>
      <c r="I75" s="67"/>
      <c r="J75" s="67"/>
      <c r="K75" s="26"/>
      <c r="L75" s="16"/>
    </row>
    <row r="76" spans="1:12" ht="13.5" customHeight="1">
      <c r="A76" s="26"/>
      <c r="B76" s="66" t="s">
        <v>1</v>
      </c>
      <c r="C76" s="65" t="s">
        <v>87</v>
      </c>
      <c r="D76" s="66"/>
      <c r="E76" s="26"/>
      <c r="F76" s="26"/>
      <c r="G76" s="67"/>
      <c r="H76" s="67"/>
      <c r="I76" s="67"/>
      <c r="J76" s="67"/>
      <c r="K76" s="26"/>
      <c r="L76" s="16"/>
    </row>
    <row r="77" spans="1:12" ht="13.5" customHeight="1">
      <c r="A77" s="26"/>
      <c r="B77" s="66"/>
      <c r="C77" s="65"/>
      <c r="D77" s="66"/>
      <c r="E77" s="26"/>
      <c r="F77" s="26"/>
      <c r="G77" s="67"/>
      <c r="H77" s="67"/>
      <c r="I77" s="67"/>
      <c r="J77" s="67"/>
      <c r="K77" s="26"/>
      <c r="L77" s="16"/>
    </row>
    <row r="78" spans="1:12" ht="13.5" customHeight="1">
      <c r="A78" s="26"/>
      <c r="B78" s="157" t="s">
        <v>236</v>
      </c>
      <c r="C78" s="66"/>
      <c r="D78" s="66"/>
      <c r="E78" s="26"/>
      <c r="F78" s="26"/>
      <c r="G78" s="67"/>
      <c r="H78" s="70">
        <v>210</v>
      </c>
      <c r="I78" s="73" t="s">
        <v>88</v>
      </c>
      <c r="J78" s="67"/>
      <c r="K78" s="26"/>
      <c r="L78" s="16"/>
    </row>
    <row r="79" spans="1:12" s="21" customFormat="1" ht="13.5" customHeight="1">
      <c r="A79" s="94"/>
      <c r="B79" s="158" t="s">
        <v>1</v>
      </c>
      <c r="C79" s="69" t="s">
        <v>89</v>
      </c>
      <c r="D79" s="158"/>
      <c r="E79" s="94"/>
      <c r="F79" s="94"/>
      <c r="G79" s="159"/>
      <c r="H79" s="70"/>
      <c r="I79" s="71"/>
      <c r="J79" s="159"/>
      <c r="K79" s="94"/>
      <c r="L79" s="16">
        <v>3</v>
      </c>
    </row>
    <row r="80" spans="1:12" ht="13.5" customHeight="1">
      <c r="A80" s="26"/>
      <c r="B80" s="66"/>
      <c r="C80" s="26"/>
      <c r="D80" s="26"/>
      <c r="E80" s="26"/>
      <c r="F80" s="26"/>
      <c r="G80" s="67"/>
      <c r="H80" s="70"/>
      <c r="I80" s="71"/>
      <c r="J80" s="67"/>
      <c r="K80" s="26"/>
      <c r="L80" s="16"/>
    </row>
    <row r="81" spans="1:12" ht="13.5" customHeight="1">
      <c r="A81" s="8" t="s">
        <v>8</v>
      </c>
      <c r="B81" s="26" t="s">
        <v>16</v>
      </c>
      <c r="C81" s="1" t="s">
        <v>90</v>
      </c>
      <c r="D81" s="1"/>
      <c r="E81" s="1"/>
      <c r="F81" s="1"/>
      <c r="G81" s="1"/>
      <c r="L81" s="16"/>
    </row>
    <row r="82" spans="2:12" ht="13.5" customHeight="1">
      <c r="B82" s="24"/>
      <c r="C82" s="1" t="s">
        <v>91</v>
      </c>
      <c r="D82" s="1"/>
      <c r="E82" s="4" t="s">
        <v>1</v>
      </c>
      <c r="F82" s="74">
        <v>0.05</v>
      </c>
      <c r="G82" s="67"/>
      <c r="H82" s="67"/>
      <c r="I82" s="67"/>
      <c r="J82" s="67"/>
      <c r="L82" s="16"/>
    </row>
    <row r="83" spans="2:12" ht="13.5" customHeight="1">
      <c r="B83" s="24"/>
      <c r="C83" s="1"/>
      <c r="D83" s="30">
        <v>4</v>
      </c>
      <c r="E83" s="1"/>
      <c r="F83" s="28"/>
      <c r="G83" s="67"/>
      <c r="H83" s="67"/>
      <c r="I83" s="67"/>
      <c r="J83" s="67"/>
      <c r="L83" s="16"/>
    </row>
    <row r="84" spans="2:12" ht="13.5" customHeight="1">
      <c r="B84" s="24"/>
      <c r="C84" s="1" t="s">
        <v>92</v>
      </c>
      <c r="D84" s="1"/>
      <c r="E84" s="4" t="s">
        <v>1</v>
      </c>
      <c r="F84" s="75" t="s">
        <v>93</v>
      </c>
      <c r="G84" s="67"/>
      <c r="H84" s="67"/>
      <c r="I84" s="67"/>
      <c r="J84" s="67"/>
      <c r="L84" s="16"/>
    </row>
    <row r="85" spans="2:12" ht="13.5" customHeight="1">
      <c r="B85" s="24"/>
      <c r="C85" s="1"/>
      <c r="D85" s="30">
        <v>4</v>
      </c>
      <c r="E85" s="1"/>
      <c r="F85" s="28"/>
      <c r="G85" s="67"/>
      <c r="H85" s="76" t="s">
        <v>94</v>
      </c>
      <c r="I85" s="71"/>
      <c r="J85" s="67"/>
      <c r="L85" s="16"/>
    </row>
    <row r="86" spans="2:12" ht="13.5" customHeight="1">
      <c r="B86" s="24"/>
      <c r="C86" s="160" t="s">
        <v>237</v>
      </c>
      <c r="D86" s="1"/>
      <c r="E86" s="3"/>
      <c r="F86" s="1"/>
      <c r="L86" s="16">
        <v>2.5</v>
      </c>
    </row>
    <row r="87" spans="2:12" ht="13.5" customHeight="1">
      <c r="B87" s="24"/>
      <c r="L87" s="16"/>
    </row>
    <row r="88" spans="2:12" ht="13.5" customHeight="1">
      <c r="B88" s="26" t="s">
        <v>0</v>
      </c>
      <c r="C88" s="1" t="s">
        <v>90</v>
      </c>
      <c r="D88" s="1"/>
      <c r="E88" s="1"/>
      <c r="F88" s="1"/>
      <c r="G88" s="1"/>
      <c r="L88" s="16"/>
    </row>
    <row r="89" spans="2:12" ht="13.5" customHeight="1">
      <c r="B89" s="24"/>
      <c r="C89" s="1" t="s">
        <v>91</v>
      </c>
      <c r="D89" s="1"/>
      <c r="E89" s="4" t="s">
        <v>1</v>
      </c>
      <c r="F89" s="74">
        <v>0.01</v>
      </c>
      <c r="G89" s="67"/>
      <c r="H89" s="67"/>
      <c r="I89" s="67"/>
      <c r="J89" s="67"/>
      <c r="L89" s="16"/>
    </row>
    <row r="90" spans="2:12" ht="13.5" customHeight="1">
      <c r="B90" s="24"/>
      <c r="C90" s="1"/>
      <c r="D90" s="30">
        <v>4</v>
      </c>
      <c r="E90" s="1"/>
      <c r="F90" s="28"/>
      <c r="G90" s="67"/>
      <c r="H90" s="67"/>
      <c r="I90" s="67"/>
      <c r="J90" s="67"/>
      <c r="L90" s="16"/>
    </row>
    <row r="91" spans="2:12" ht="13.5" customHeight="1">
      <c r="B91" s="24"/>
      <c r="C91" s="1" t="s">
        <v>92</v>
      </c>
      <c r="D91" s="1"/>
      <c r="E91" s="4" t="s">
        <v>1</v>
      </c>
      <c r="F91" s="75" t="s">
        <v>95</v>
      </c>
      <c r="G91" s="67"/>
      <c r="H91" s="67"/>
      <c r="I91" s="67"/>
      <c r="J91" s="67"/>
      <c r="L91" s="16"/>
    </row>
    <row r="92" spans="2:12" ht="13.5" customHeight="1">
      <c r="B92" s="24"/>
      <c r="C92" s="1"/>
      <c r="D92" s="30">
        <v>4</v>
      </c>
      <c r="E92" s="1"/>
      <c r="F92" s="28"/>
      <c r="G92" s="67"/>
      <c r="H92" s="76" t="s">
        <v>96</v>
      </c>
      <c r="I92" s="71"/>
      <c r="J92" s="67"/>
      <c r="L92" s="16"/>
    </row>
    <row r="93" spans="2:12" ht="13.5" customHeight="1">
      <c r="B93" s="24"/>
      <c r="C93" s="160" t="s">
        <v>238</v>
      </c>
      <c r="D93" s="1"/>
      <c r="E93" s="3"/>
      <c r="F93" s="1"/>
      <c r="L93" s="16">
        <v>2.5</v>
      </c>
    </row>
    <row r="94" spans="2:12" ht="13.5" customHeight="1">
      <c r="B94" s="24"/>
      <c r="L94" s="16"/>
    </row>
    <row r="95" spans="1:12" ht="13.5" customHeight="1">
      <c r="A95" s="8" t="s">
        <v>17</v>
      </c>
      <c r="B95" s="1" t="s">
        <v>239</v>
      </c>
      <c r="L95" s="16">
        <v>1</v>
      </c>
    </row>
    <row r="96" spans="2:12" ht="13.5" customHeight="1">
      <c r="B96" s="1" t="s">
        <v>240</v>
      </c>
      <c r="L96" s="16">
        <v>1</v>
      </c>
    </row>
    <row r="97" spans="2:12" ht="13.5" customHeight="1">
      <c r="B97" s="36"/>
      <c r="C97" s="1"/>
      <c r="L97" s="16"/>
    </row>
    <row r="98" spans="1:12" ht="13.5" customHeight="1">
      <c r="A98" s="1" t="s">
        <v>4</v>
      </c>
      <c r="B98" s="1"/>
      <c r="C98" s="1" t="s">
        <v>97</v>
      </c>
      <c r="D98" s="1"/>
      <c r="E98" s="1"/>
      <c r="F98" s="1"/>
      <c r="G98" s="28" t="s">
        <v>98</v>
      </c>
      <c r="H98" s="1"/>
      <c r="I98" s="1"/>
      <c r="J98" s="1"/>
      <c r="K98" s="1"/>
      <c r="L98" s="16"/>
    </row>
    <row r="99" spans="1:12" ht="13.5" customHeight="1">
      <c r="A99" s="1"/>
      <c r="B99" s="1" t="s">
        <v>99</v>
      </c>
      <c r="C99" s="13"/>
      <c r="D99" s="1"/>
      <c r="E99" s="1"/>
      <c r="F99" s="1"/>
      <c r="G99" s="4"/>
      <c r="H99" s="1"/>
      <c r="I99" s="1"/>
      <c r="J99" s="1"/>
      <c r="K99" s="1"/>
      <c r="L99" s="16"/>
    </row>
    <row r="100" spans="1:12" ht="13.5" customHeight="1">
      <c r="A100" s="1"/>
      <c r="B100" s="4"/>
      <c r="C100" s="1" t="s">
        <v>100</v>
      </c>
      <c r="D100" s="1"/>
      <c r="E100" s="1"/>
      <c r="F100" s="1"/>
      <c r="G100" s="4"/>
      <c r="H100" s="1"/>
      <c r="I100" s="1"/>
      <c r="J100" s="1"/>
      <c r="K100" s="1"/>
      <c r="L100" s="16"/>
    </row>
    <row r="101" spans="1:12" ht="13.5" customHeight="1">
      <c r="A101" s="1"/>
      <c r="B101" s="4" t="s">
        <v>1</v>
      </c>
      <c r="C101" s="1" t="s">
        <v>101</v>
      </c>
      <c r="D101" s="1"/>
      <c r="E101" s="1"/>
      <c r="F101" s="1"/>
      <c r="G101" s="1"/>
      <c r="K101" s="1"/>
      <c r="L101" s="16"/>
    </row>
    <row r="102" spans="1:12" ht="13.5" customHeight="1">
      <c r="A102" s="1"/>
      <c r="B102" s="4"/>
      <c r="C102" s="1"/>
      <c r="D102" s="28">
        <v>20.025</v>
      </c>
      <c r="E102" s="1"/>
      <c r="F102" s="1"/>
      <c r="G102" s="67"/>
      <c r="H102" s="67"/>
      <c r="I102" s="67"/>
      <c r="J102" s="67"/>
      <c r="K102" s="1"/>
      <c r="L102" s="16"/>
    </row>
    <row r="103" spans="1:12" ht="13.5" customHeight="1">
      <c r="A103" s="1"/>
      <c r="B103" s="4" t="s">
        <v>1</v>
      </c>
      <c r="C103" s="1" t="s">
        <v>102</v>
      </c>
      <c r="D103" s="1"/>
      <c r="E103" s="1"/>
      <c r="F103" s="1"/>
      <c r="G103" s="67"/>
      <c r="H103" s="67"/>
      <c r="I103" s="67"/>
      <c r="J103" s="67"/>
      <c r="K103" s="1"/>
      <c r="L103" s="16"/>
    </row>
    <row r="104" spans="1:12" ht="13.5" customHeight="1">
      <c r="A104" s="1"/>
      <c r="B104" s="4" t="s">
        <v>1</v>
      </c>
      <c r="C104" s="1" t="s">
        <v>103</v>
      </c>
      <c r="D104" s="1"/>
      <c r="E104" s="1"/>
      <c r="F104" s="1"/>
      <c r="G104" s="67"/>
      <c r="H104" s="67"/>
      <c r="I104" s="67"/>
      <c r="J104" s="67"/>
      <c r="K104" s="1"/>
      <c r="L104" s="16"/>
    </row>
    <row r="105" spans="1:12" ht="13.5" customHeight="1">
      <c r="A105" s="1"/>
      <c r="B105" s="4" t="s">
        <v>1</v>
      </c>
      <c r="C105" s="77" t="s">
        <v>104</v>
      </c>
      <c r="D105" s="1"/>
      <c r="E105" s="1"/>
      <c r="F105" s="1"/>
      <c r="G105" s="67"/>
      <c r="H105" s="76" t="s">
        <v>105</v>
      </c>
      <c r="I105" s="71"/>
      <c r="J105" s="67"/>
      <c r="K105" s="1"/>
      <c r="L105" s="16">
        <v>6</v>
      </c>
    </row>
    <row r="106" spans="1:12" ht="13.5" customHeight="1">
      <c r="A106" s="1"/>
      <c r="B106" s="4"/>
      <c r="C106" s="77"/>
      <c r="D106" s="1"/>
      <c r="E106" s="1"/>
      <c r="F106" s="1"/>
      <c r="G106" s="67"/>
      <c r="H106" s="76"/>
      <c r="I106" s="71"/>
      <c r="J106" s="67"/>
      <c r="K106" s="1"/>
      <c r="L106" s="16"/>
    </row>
    <row r="107" spans="1:12" ht="13.5" customHeight="1">
      <c r="A107" s="1"/>
      <c r="B107" s="4"/>
      <c r="C107" s="77"/>
      <c r="D107" s="1"/>
      <c r="E107" s="1"/>
      <c r="F107" s="1"/>
      <c r="G107" s="67"/>
      <c r="H107" s="76"/>
      <c r="I107" s="71"/>
      <c r="J107" s="67"/>
      <c r="K107" s="1"/>
      <c r="L107" s="16"/>
    </row>
    <row r="108" spans="1:12" ht="13.5" customHeight="1">
      <c r="A108" s="1"/>
      <c r="B108" s="4"/>
      <c r="C108" s="77"/>
      <c r="D108" s="1"/>
      <c r="E108" s="1"/>
      <c r="F108" s="1"/>
      <c r="G108" s="67"/>
      <c r="H108" s="76"/>
      <c r="I108" s="71"/>
      <c r="J108" s="67"/>
      <c r="K108" s="1"/>
      <c r="L108" s="16"/>
    </row>
    <row r="109" spans="1:12" ht="13.5" customHeight="1">
      <c r="A109" s="1"/>
      <c r="B109" s="4"/>
      <c r="C109" s="77"/>
      <c r="D109" s="1"/>
      <c r="E109" s="1"/>
      <c r="F109" s="1"/>
      <c r="G109" s="67"/>
      <c r="H109" s="76"/>
      <c r="I109" s="71"/>
      <c r="J109" s="67"/>
      <c r="K109" s="1"/>
      <c r="L109" s="16"/>
    </row>
    <row r="110" spans="1:12" ht="13.5" customHeight="1">
      <c r="A110" s="1"/>
      <c r="B110" s="4"/>
      <c r="C110" s="77"/>
      <c r="D110" s="1"/>
      <c r="E110" s="1"/>
      <c r="F110" s="1"/>
      <c r="G110" s="67"/>
      <c r="H110" s="76"/>
      <c r="I110" s="71"/>
      <c r="J110" s="67"/>
      <c r="K110" s="1"/>
      <c r="L110" s="16"/>
    </row>
    <row r="111" spans="1:12" ht="13.5" customHeight="1">
      <c r="A111" s="1"/>
      <c r="B111" s="4"/>
      <c r="C111" s="77"/>
      <c r="D111" s="1"/>
      <c r="E111" s="1"/>
      <c r="F111" s="1"/>
      <c r="G111" s="67"/>
      <c r="H111" s="76"/>
      <c r="I111" s="71"/>
      <c r="J111" s="67"/>
      <c r="K111" s="1"/>
      <c r="L111" s="16"/>
    </row>
    <row r="112" spans="1:12" ht="13.5" customHeight="1">
      <c r="A112" s="1"/>
      <c r="B112" s="4"/>
      <c r="C112" s="77"/>
      <c r="D112" s="1"/>
      <c r="E112" s="1"/>
      <c r="F112" s="1"/>
      <c r="G112" s="67"/>
      <c r="H112" s="76"/>
      <c r="I112" s="71"/>
      <c r="J112" s="67"/>
      <c r="K112" s="1"/>
      <c r="L112" s="16"/>
    </row>
    <row r="113" spans="1:12" ht="13.5" customHeight="1">
      <c r="A113" s="1"/>
      <c r="B113" s="4"/>
      <c r="C113" s="77"/>
      <c r="D113" s="1"/>
      <c r="E113" s="1"/>
      <c r="F113" s="1"/>
      <c r="G113" s="67"/>
      <c r="H113" s="76"/>
      <c r="I113" s="71"/>
      <c r="J113" s="67"/>
      <c r="K113" s="1"/>
      <c r="L113" s="16"/>
    </row>
    <row r="114" spans="1:12" ht="13.5" customHeight="1">
      <c r="A114" s="1"/>
      <c r="B114" s="4"/>
      <c r="C114" s="77"/>
      <c r="D114" s="1"/>
      <c r="E114" s="1"/>
      <c r="F114" s="1"/>
      <c r="G114" s="67"/>
      <c r="H114" s="76"/>
      <c r="I114" s="71"/>
      <c r="J114" s="67"/>
      <c r="K114" s="1"/>
      <c r="L114" s="16"/>
    </row>
    <row r="115" spans="1:12" ht="18" customHeight="1">
      <c r="A115" s="24" t="s">
        <v>14</v>
      </c>
      <c r="C115" s="1"/>
      <c r="D115" s="1"/>
      <c r="E115" s="1"/>
      <c r="F115" s="1"/>
      <c r="G115" s="1"/>
      <c r="H115" s="1"/>
      <c r="I115" s="1"/>
      <c r="J115" s="1"/>
      <c r="K115" s="1"/>
      <c r="L115" s="16"/>
    </row>
    <row r="116" spans="1:12" ht="13.5" customHeight="1" thickBot="1">
      <c r="A116" s="1"/>
      <c r="B116" s="24"/>
      <c r="C116" s="1"/>
      <c r="D116" s="1"/>
      <c r="E116" s="1"/>
      <c r="F116" s="1"/>
      <c r="G116" s="1"/>
      <c r="H116" s="1"/>
      <c r="I116" s="1"/>
      <c r="J116" s="1"/>
      <c r="K116" s="1"/>
      <c r="L116" s="16"/>
    </row>
    <row r="117" spans="1:12" ht="13.5" customHeight="1">
      <c r="A117" s="8" t="s">
        <v>7</v>
      </c>
      <c r="B117" s="8" t="s">
        <v>16</v>
      </c>
      <c r="C117" s="253" t="s">
        <v>106</v>
      </c>
      <c r="D117" s="254"/>
      <c r="E117" s="187" t="s">
        <v>107</v>
      </c>
      <c r="F117" s="188"/>
      <c r="G117" s="189" t="s">
        <v>108</v>
      </c>
      <c r="H117" s="190"/>
      <c r="I117" s="175" t="s">
        <v>15</v>
      </c>
      <c r="K117" s="174"/>
      <c r="L117" s="16"/>
    </row>
    <row r="118" spans="3:12" ht="13.5" customHeight="1" thickBot="1">
      <c r="C118" s="255"/>
      <c r="D118" s="256"/>
      <c r="E118" s="191">
        <v>2013</v>
      </c>
      <c r="F118" s="192"/>
      <c r="G118" s="193" t="s">
        <v>109</v>
      </c>
      <c r="H118" s="194"/>
      <c r="I118" s="177"/>
      <c r="K118" s="174"/>
      <c r="L118" s="16"/>
    </row>
    <row r="119" spans="3:12" ht="13.5" customHeight="1">
      <c r="C119" s="257" t="s">
        <v>110</v>
      </c>
      <c r="D119" s="258"/>
      <c r="E119" s="195">
        <v>39</v>
      </c>
      <c r="F119" s="196"/>
      <c r="G119" s="197">
        <v>261</v>
      </c>
      <c r="H119" s="198"/>
      <c r="I119" s="199">
        <v>300</v>
      </c>
      <c r="K119" s="174"/>
      <c r="L119" s="16"/>
    </row>
    <row r="120" spans="3:12" ht="13.5" customHeight="1">
      <c r="C120" s="259" t="s">
        <v>111</v>
      </c>
      <c r="D120" s="260"/>
      <c r="E120" s="200">
        <v>72</v>
      </c>
      <c r="F120" s="201"/>
      <c r="G120" s="202">
        <v>978</v>
      </c>
      <c r="H120" s="203"/>
      <c r="I120" s="204">
        <v>1050</v>
      </c>
      <c r="K120" s="15"/>
      <c r="L120" s="16"/>
    </row>
    <row r="121" spans="3:12" ht="13.5" customHeight="1" thickBot="1">
      <c r="C121" s="261" t="s">
        <v>112</v>
      </c>
      <c r="D121" s="262"/>
      <c r="E121" s="205">
        <v>18</v>
      </c>
      <c r="F121" s="206"/>
      <c r="G121" s="207">
        <v>432</v>
      </c>
      <c r="H121" s="208"/>
      <c r="I121" s="209">
        <v>450</v>
      </c>
      <c r="K121" s="15"/>
      <c r="L121" s="16"/>
    </row>
    <row r="122" spans="3:12" ht="13.5" customHeight="1" thickBot="1">
      <c r="C122" s="263" t="s">
        <v>15</v>
      </c>
      <c r="D122" s="264"/>
      <c r="E122" s="210">
        <v>129</v>
      </c>
      <c r="F122" s="211"/>
      <c r="G122" s="171">
        <f>SUM(G119:G121)</f>
        <v>1671</v>
      </c>
      <c r="H122" s="172"/>
      <c r="I122" s="144">
        <v>1800</v>
      </c>
      <c r="K122" s="15"/>
      <c r="L122" s="16">
        <v>3</v>
      </c>
    </row>
    <row r="123" spans="2:12" ht="13.5" customHeight="1">
      <c r="B123" s="136"/>
      <c r="L123" s="16"/>
    </row>
    <row r="124" spans="2:12" ht="13.5" customHeight="1">
      <c r="B124" s="8" t="s">
        <v>0</v>
      </c>
      <c r="C124" s="129" t="s">
        <v>30</v>
      </c>
      <c r="E124" s="129" t="s">
        <v>113</v>
      </c>
      <c r="G124" s="129"/>
      <c r="H124" s="129"/>
      <c r="L124" s="16"/>
    </row>
    <row r="125" spans="3:12" ht="13.5" customHeight="1">
      <c r="C125" s="129"/>
      <c r="E125" s="129" t="s">
        <v>114</v>
      </c>
      <c r="G125" s="129"/>
      <c r="H125" s="129"/>
      <c r="L125" s="16"/>
    </row>
    <row r="126" spans="3:12" ht="13.5" customHeight="1">
      <c r="C126" s="129" t="s">
        <v>242</v>
      </c>
      <c r="E126" s="129" t="s">
        <v>115</v>
      </c>
      <c r="G126" s="129"/>
      <c r="H126" s="129"/>
      <c r="L126" s="16"/>
    </row>
    <row r="127" spans="3:12" ht="13.5" customHeight="1">
      <c r="C127" s="129"/>
      <c r="E127" s="129" t="s">
        <v>114</v>
      </c>
      <c r="G127" s="129"/>
      <c r="H127" s="129"/>
      <c r="L127" s="16"/>
    </row>
    <row r="128" spans="3:12" ht="13.5" customHeight="1">
      <c r="C128" s="129" t="s">
        <v>39</v>
      </c>
      <c r="E128" s="129" t="s">
        <v>116</v>
      </c>
      <c r="G128" s="129"/>
      <c r="H128" s="129"/>
      <c r="L128" s="16"/>
    </row>
    <row r="129" spans="3:12" ht="13.5" customHeight="1">
      <c r="C129" s="129" t="s">
        <v>41</v>
      </c>
      <c r="E129" s="137" t="s">
        <v>117</v>
      </c>
      <c r="G129" s="161"/>
      <c r="H129" s="137"/>
      <c r="L129" s="16"/>
    </row>
    <row r="130" spans="3:12" ht="13.5" customHeight="1" thickBot="1">
      <c r="C130" s="137" t="s">
        <v>43</v>
      </c>
      <c r="L130" s="16"/>
    </row>
    <row r="131" spans="3:12" ht="13.5" customHeight="1">
      <c r="C131" s="253" t="s">
        <v>106</v>
      </c>
      <c r="D131" s="254"/>
      <c r="E131" s="253" t="s">
        <v>107</v>
      </c>
      <c r="F131" s="293"/>
      <c r="G131" s="253" t="s">
        <v>108</v>
      </c>
      <c r="H131" s="293"/>
      <c r="I131" s="294" t="s">
        <v>15</v>
      </c>
      <c r="L131" s="16"/>
    </row>
    <row r="132" spans="3:12" ht="13.5" customHeight="1" thickBot="1">
      <c r="C132" s="255"/>
      <c r="D132" s="256"/>
      <c r="E132" s="296">
        <v>2013</v>
      </c>
      <c r="F132" s="297"/>
      <c r="G132" s="296" t="s">
        <v>109</v>
      </c>
      <c r="H132" s="297"/>
      <c r="I132" s="295"/>
      <c r="L132" s="16"/>
    </row>
    <row r="133" spans="3:12" ht="13.5" customHeight="1">
      <c r="C133" s="257" t="s">
        <v>110</v>
      </c>
      <c r="D133" s="258"/>
      <c r="E133" s="162">
        <v>39</v>
      </c>
      <c r="F133" s="163">
        <f>I133/I136*E136</f>
        <v>21.5</v>
      </c>
      <c r="G133" s="164">
        <v>261</v>
      </c>
      <c r="H133" s="163">
        <f>I133/I136*G136</f>
        <v>278.5</v>
      </c>
      <c r="I133" s="138">
        <f>E133+G133</f>
        <v>300</v>
      </c>
      <c r="L133" s="16"/>
    </row>
    <row r="134" spans="3:12" ht="13.5" customHeight="1">
      <c r="C134" s="259" t="s">
        <v>111</v>
      </c>
      <c r="D134" s="260"/>
      <c r="E134" s="165">
        <v>72</v>
      </c>
      <c r="F134" s="166">
        <f>I134/I136*E136</f>
        <v>75.25</v>
      </c>
      <c r="G134" s="165">
        <v>978</v>
      </c>
      <c r="H134" s="166">
        <f>I134/I136*G136</f>
        <v>974.7500000000001</v>
      </c>
      <c r="I134" s="140">
        <f>G134+E134</f>
        <v>1050</v>
      </c>
      <c r="L134" s="16"/>
    </row>
    <row r="135" spans="3:12" ht="13.5" customHeight="1" thickBot="1">
      <c r="C135" s="261" t="s">
        <v>112</v>
      </c>
      <c r="D135" s="262"/>
      <c r="E135" s="167">
        <v>18</v>
      </c>
      <c r="F135" s="168">
        <f>I135/I136*E136</f>
        <v>32.25</v>
      </c>
      <c r="G135" s="167">
        <v>432</v>
      </c>
      <c r="H135" s="168">
        <f>I135/I136*G136</f>
        <v>417.75</v>
      </c>
      <c r="I135" s="169">
        <f>G135+E135</f>
        <v>450</v>
      </c>
      <c r="L135" s="16"/>
    </row>
    <row r="136" spans="3:12" ht="13.5" customHeight="1" thickBot="1">
      <c r="C136" s="263" t="s">
        <v>15</v>
      </c>
      <c r="D136" s="264"/>
      <c r="E136" s="263">
        <f>SUM(E133:E135)</f>
        <v>129</v>
      </c>
      <c r="F136" s="274"/>
      <c r="G136" s="263">
        <f>SUM(G133:G135)</f>
        <v>1671</v>
      </c>
      <c r="H136" s="274"/>
      <c r="I136" s="173">
        <f>SUM(I133:I135)</f>
        <v>1800</v>
      </c>
      <c r="L136" s="16"/>
    </row>
    <row r="137" spans="11:12" ht="13.5" customHeight="1" thickBot="1">
      <c r="K137" s="174"/>
      <c r="L137" s="16"/>
    </row>
    <row r="138" spans="3:12" ht="13.5" customHeight="1">
      <c r="C138" s="253"/>
      <c r="D138" s="276"/>
      <c r="E138" s="175" t="s">
        <v>118</v>
      </c>
      <c r="F138" s="176" t="s">
        <v>44</v>
      </c>
      <c r="G138" s="176" t="s">
        <v>45</v>
      </c>
      <c r="H138" s="176"/>
      <c r="I138" s="78"/>
      <c r="J138" s="17"/>
      <c r="K138" s="17"/>
      <c r="L138" s="16"/>
    </row>
    <row r="139" spans="3:12" ht="13.5" customHeight="1">
      <c r="C139" s="277"/>
      <c r="D139" s="278"/>
      <c r="E139" s="177" t="s">
        <v>119</v>
      </c>
      <c r="F139" s="79" t="s">
        <v>46</v>
      </c>
      <c r="G139" s="79" t="s">
        <v>47</v>
      </c>
      <c r="H139" s="79" t="s">
        <v>48</v>
      </c>
      <c r="I139" s="178" t="s">
        <v>241</v>
      </c>
      <c r="J139" s="17"/>
      <c r="K139" s="17"/>
      <c r="L139" s="16"/>
    </row>
    <row r="140" spans="3:12" ht="13.5" customHeight="1" thickBot="1">
      <c r="C140" s="279"/>
      <c r="D140" s="280"/>
      <c r="E140" s="80"/>
      <c r="F140" s="80" t="s">
        <v>49</v>
      </c>
      <c r="G140" s="80" t="s">
        <v>49</v>
      </c>
      <c r="H140" s="179"/>
      <c r="I140" s="180" t="s">
        <v>45</v>
      </c>
      <c r="J140" s="17"/>
      <c r="K140" s="17"/>
      <c r="L140" s="16"/>
    </row>
    <row r="141" spans="3:12" ht="13.5" customHeight="1">
      <c r="C141" s="281" t="s">
        <v>244</v>
      </c>
      <c r="D141" s="282"/>
      <c r="E141" s="221" t="s">
        <v>110</v>
      </c>
      <c r="F141" s="215">
        <v>39</v>
      </c>
      <c r="G141" s="215">
        <v>21.5</v>
      </c>
      <c r="H141" s="215">
        <f aca="true" t="shared" si="3" ref="H141:H146">F141-G141</f>
        <v>17.5</v>
      </c>
      <c r="I141" s="216">
        <f aca="true" t="shared" si="4" ref="I141:I146">H141*H141/G141</f>
        <v>14.244186046511627</v>
      </c>
      <c r="J141" s="17"/>
      <c r="K141" s="17"/>
      <c r="L141" s="16"/>
    </row>
    <row r="142" spans="3:12" ht="13.5" customHeight="1">
      <c r="C142" s="283"/>
      <c r="D142" s="284"/>
      <c r="E142" s="222" t="s">
        <v>111</v>
      </c>
      <c r="F142" s="140">
        <v>72</v>
      </c>
      <c r="G142" s="140">
        <v>75.25</v>
      </c>
      <c r="H142" s="140">
        <f t="shared" si="3"/>
        <v>-3.25</v>
      </c>
      <c r="I142" s="182">
        <f t="shared" si="4"/>
        <v>0.1403654485049834</v>
      </c>
      <c r="J142" s="17"/>
      <c r="K142" s="17"/>
      <c r="L142" s="16"/>
    </row>
    <row r="143" spans="3:12" ht="13.5" customHeight="1" thickBot="1">
      <c r="C143" s="285"/>
      <c r="D143" s="286"/>
      <c r="E143" s="223" t="s">
        <v>246</v>
      </c>
      <c r="F143" s="169">
        <v>18</v>
      </c>
      <c r="G143" s="169">
        <v>32.25</v>
      </c>
      <c r="H143" s="169">
        <f t="shared" si="3"/>
        <v>-14.25</v>
      </c>
      <c r="I143" s="183">
        <f t="shared" si="4"/>
        <v>6.296511627906977</v>
      </c>
      <c r="J143" s="17"/>
      <c r="K143" s="17"/>
      <c r="L143" s="16"/>
    </row>
    <row r="144" spans="3:12" ht="13.5" customHeight="1">
      <c r="C144" s="281" t="s">
        <v>245</v>
      </c>
      <c r="D144" s="282"/>
      <c r="E144" s="224" t="s">
        <v>110</v>
      </c>
      <c r="F144" s="138">
        <v>261</v>
      </c>
      <c r="G144" s="138">
        <v>278.5</v>
      </c>
      <c r="H144" s="138">
        <f t="shared" si="3"/>
        <v>-17.5</v>
      </c>
      <c r="I144" s="181">
        <f t="shared" si="4"/>
        <v>1.0996409335727109</v>
      </c>
      <c r="J144" s="17"/>
      <c r="K144" s="17"/>
      <c r="L144" s="16"/>
    </row>
    <row r="145" spans="3:12" ht="13.5" customHeight="1">
      <c r="C145" s="283"/>
      <c r="D145" s="284"/>
      <c r="E145" s="222" t="s">
        <v>111</v>
      </c>
      <c r="F145" s="140">
        <v>978</v>
      </c>
      <c r="G145" s="140">
        <v>974.75</v>
      </c>
      <c r="H145" s="140">
        <f t="shared" si="3"/>
        <v>3.25</v>
      </c>
      <c r="I145" s="182">
        <f t="shared" si="4"/>
        <v>0.010836111823544499</v>
      </c>
      <c r="J145" s="17"/>
      <c r="K145" s="17"/>
      <c r="L145" s="16"/>
    </row>
    <row r="146" spans="3:12" ht="13.5" customHeight="1" thickBot="1">
      <c r="C146" s="285"/>
      <c r="D146" s="286"/>
      <c r="E146" s="223" t="s">
        <v>246</v>
      </c>
      <c r="F146" s="169">
        <v>432</v>
      </c>
      <c r="G146" s="169">
        <v>417.75</v>
      </c>
      <c r="H146" s="169">
        <f t="shared" si="3"/>
        <v>14.25</v>
      </c>
      <c r="I146" s="183">
        <f t="shared" si="4"/>
        <v>0.4860861759425494</v>
      </c>
      <c r="K146" s="17"/>
      <c r="L146" s="16"/>
    </row>
    <row r="147" spans="3:12" ht="13.5" customHeight="1" thickBot="1">
      <c r="C147" s="170" t="s">
        <v>15</v>
      </c>
      <c r="D147" s="217"/>
      <c r="E147" s="220">
        <f>SUM(E141:E146)</f>
        <v>0</v>
      </c>
      <c r="F147" s="144">
        <f>SUM(F141:F146)</f>
        <v>1800</v>
      </c>
      <c r="G147" s="218">
        <f>SUM(G141:G146)</f>
        <v>1800</v>
      </c>
      <c r="H147" s="144"/>
      <c r="I147" s="219">
        <f>SUM(I141:I146)</f>
        <v>22.277626344262394</v>
      </c>
      <c r="J147" s="184"/>
      <c r="K147" s="184"/>
      <c r="L147" s="16"/>
    </row>
    <row r="148" spans="3:12" ht="13.5" customHeight="1">
      <c r="C148" s="212"/>
      <c r="D148" s="22"/>
      <c r="E148" s="22"/>
      <c r="F148" s="213"/>
      <c r="G148" s="22"/>
      <c r="H148" s="214"/>
      <c r="I148" s="184"/>
      <c r="J148" s="184"/>
      <c r="K148" s="184"/>
      <c r="L148" s="16"/>
    </row>
    <row r="149" spans="3:12" ht="21" customHeight="1">
      <c r="C149" s="58" t="s">
        <v>243</v>
      </c>
      <c r="D149" s="22"/>
      <c r="E149" s="22"/>
      <c r="F149" s="213"/>
      <c r="G149" s="22"/>
      <c r="H149" s="214"/>
      <c r="I149" s="184"/>
      <c r="J149" s="184"/>
      <c r="K149" s="184"/>
      <c r="L149" s="16">
        <v>12</v>
      </c>
    </row>
    <row r="150" spans="2:12" ht="13.5" customHeight="1">
      <c r="B150" s="129"/>
      <c r="C150" s="17"/>
      <c r="D150" s="17"/>
      <c r="E150" s="17"/>
      <c r="F150" s="17"/>
      <c r="G150" s="129"/>
      <c r="H150" s="17"/>
      <c r="I150" s="17"/>
      <c r="J150" s="17"/>
      <c r="L150" s="16"/>
    </row>
    <row r="151" spans="3:12" ht="13.5" customHeight="1">
      <c r="C151" s="137" t="s">
        <v>32</v>
      </c>
      <c r="D151" s="137" t="s">
        <v>120</v>
      </c>
      <c r="E151" s="17"/>
      <c r="F151" s="17"/>
      <c r="G151" s="129"/>
      <c r="H151" s="17"/>
      <c r="I151" s="17"/>
      <c r="J151" s="17"/>
      <c r="L151" s="16"/>
    </row>
    <row r="152" spans="3:12" ht="13.5" customHeight="1">
      <c r="C152" s="137" t="s">
        <v>33</v>
      </c>
      <c r="D152" s="129" t="s">
        <v>247</v>
      </c>
      <c r="E152" s="17"/>
      <c r="F152" s="17"/>
      <c r="G152" s="129"/>
      <c r="H152" s="17"/>
      <c r="I152" s="17"/>
      <c r="J152" s="17"/>
      <c r="L152" s="16"/>
    </row>
    <row r="153" spans="4:12" ht="13.5" customHeight="1">
      <c r="D153" s="129" t="s">
        <v>5</v>
      </c>
      <c r="L153" s="16"/>
    </row>
    <row r="154" spans="4:12" ht="13.5" customHeight="1">
      <c r="D154" s="129"/>
      <c r="L154" s="16"/>
    </row>
    <row r="155" spans="2:12" ht="13.5" customHeight="1">
      <c r="B155" s="8" t="s">
        <v>8</v>
      </c>
      <c r="C155" s="8" t="s">
        <v>121</v>
      </c>
      <c r="E155" s="8" t="s">
        <v>122</v>
      </c>
      <c r="L155" s="16"/>
    </row>
    <row r="156" spans="3:12" ht="13.5" customHeight="1">
      <c r="C156" s="8" t="s">
        <v>123</v>
      </c>
      <c r="E156" s="8" t="s">
        <v>124</v>
      </c>
      <c r="L156" s="16"/>
    </row>
    <row r="157" spans="3:12" ht="13.5" customHeight="1">
      <c r="C157" s="129" t="s">
        <v>39</v>
      </c>
      <c r="E157" s="129" t="s">
        <v>40</v>
      </c>
      <c r="G157" s="129"/>
      <c r="H157" s="129"/>
      <c r="L157" s="16"/>
    </row>
    <row r="158" spans="3:12" ht="13.5" customHeight="1">
      <c r="C158" s="129" t="s">
        <v>41</v>
      </c>
      <c r="E158" s="137" t="s">
        <v>42</v>
      </c>
      <c r="G158" s="161"/>
      <c r="H158" s="137"/>
      <c r="L158" s="16"/>
    </row>
    <row r="159" ht="13.5" customHeight="1">
      <c r="L159" s="16"/>
    </row>
    <row r="160" spans="5:12" ht="18" customHeight="1">
      <c r="E160" s="58" t="s">
        <v>248</v>
      </c>
      <c r="L160" s="16">
        <v>5</v>
      </c>
    </row>
    <row r="161" spans="5:12" ht="13.5" customHeight="1">
      <c r="E161" s="59"/>
      <c r="L161" s="16"/>
    </row>
    <row r="162" spans="3:12" ht="13.5" customHeight="1">
      <c r="C162" s="154" t="s">
        <v>38</v>
      </c>
      <c r="D162" s="8" t="s">
        <v>72</v>
      </c>
      <c r="J162" s="185"/>
      <c r="K162" s="185"/>
      <c r="L162" s="16"/>
    </row>
    <row r="163" spans="3:12" ht="13.5" customHeight="1">
      <c r="C163" s="186" t="s">
        <v>125</v>
      </c>
      <c r="D163" s="154" t="s">
        <v>249</v>
      </c>
      <c r="J163" s="185"/>
      <c r="K163" s="185"/>
      <c r="L163" s="16"/>
    </row>
    <row r="164" spans="2:12" ht="13.5" customHeight="1">
      <c r="B164" s="136"/>
      <c r="C164" s="23"/>
      <c r="D164" s="154" t="s">
        <v>250</v>
      </c>
      <c r="J164" s="185"/>
      <c r="K164" s="185"/>
      <c r="L164" s="16"/>
    </row>
    <row r="165" spans="2:12" ht="13.5" customHeight="1">
      <c r="B165" s="136"/>
      <c r="C165" s="23"/>
      <c r="J165" s="185"/>
      <c r="K165" s="185"/>
      <c r="L165" s="16"/>
    </row>
    <row r="166" spans="2:12" ht="13.5" customHeight="1">
      <c r="B166" s="136"/>
      <c r="C166" s="23"/>
      <c r="J166" s="185"/>
      <c r="K166" s="185"/>
      <c r="L166" s="16"/>
    </row>
    <row r="167" spans="2:12" ht="13.5" customHeight="1">
      <c r="B167" s="136"/>
      <c r="C167" s="23"/>
      <c r="J167" s="185"/>
      <c r="K167" s="185"/>
      <c r="L167" s="16"/>
    </row>
    <row r="168" spans="2:12" ht="13.5" customHeight="1">
      <c r="B168" s="136"/>
      <c r="C168" s="23"/>
      <c r="J168" s="185"/>
      <c r="K168" s="185"/>
      <c r="L168" s="16"/>
    </row>
    <row r="169" spans="2:12" ht="13.5" customHeight="1">
      <c r="B169" s="136"/>
      <c r="C169" s="23"/>
      <c r="J169" s="185"/>
      <c r="K169" s="185"/>
      <c r="L169" s="16"/>
    </row>
    <row r="170" spans="2:12" ht="13.5" customHeight="1">
      <c r="B170" s="136"/>
      <c r="C170" s="23"/>
      <c r="J170" s="185"/>
      <c r="K170" s="185"/>
      <c r="L170" s="16"/>
    </row>
    <row r="171" spans="2:12" ht="13.5" customHeight="1">
      <c r="B171" s="136"/>
      <c r="C171" s="23"/>
      <c r="J171" s="185"/>
      <c r="K171" s="185"/>
      <c r="L171" s="16"/>
    </row>
    <row r="172" spans="1:12" ht="21" customHeight="1">
      <c r="A172" s="24" t="s">
        <v>9</v>
      </c>
      <c r="D172" s="1"/>
      <c r="E172" s="1"/>
      <c r="F172" s="1"/>
      <c r="G172" s="1"/>
      <c r="H172" s="1"/>
      <c r="I172" s="1"/>
      <c r="J172" s="1"/>
      <c r="K172" s="1"/>
      <c r="L172" s="16"/>
    </row>
    <row r="173" spans="1:12" ht="13.5" customHeight="1">
      <c r="A173" s="1"/>
      <c r="B173" s="26" t="s">
        <v>7</v>
      </c>
      <c r="C173" s="275" t="s">
        <v>253</v>
      </c>
      <c r="D173" s="275"/>
      <c r="F173" s="10" t="s">
        <v>251</v>
      </c>
      <c r="G173" s="5"/>
      <c r="H173" s="1"/>
      <c r="I173" s="48"/>
      <c r="J173" s="11"/>
      <c r="K173" s="11"/>
      <c r="L173" s="16">
        <v>4</v>
      </c>
    </row>
    <row r="174" spans="1:12" ht="18" customHeight="1">
      <c r="A174" s="82"/>
      <c r="B174" s="83"/>
      <c r="C174" s="225" t="s">
        <v>29</v>
      </c>
      <c r="D174" s="15"/>
      <c r="E174" s="5"/>
      <c r="F174" s="5"/>
      <c r="G174" s="5"/>
      <c r="H174" s="5"/>
      <c r="I174" s="83"/>
      <c r="J174" s="83"/>
      <c r="K174" s="83"/>
      <c r="L174" s="16"/>
    </row>
    <row r="175" spans="1:12" ht="18" customHeight="1">
      <c r="A175" s="82"/>
      <c r="B175" s="83"/>
      <c r="C175" s="81">
        <v>45</v>
      </c>
      <c r="D175" s="15"/>
      <c r="E175" s="5"/>
      <c r="F175" s="5"/>
      <c r="G175" s="5"/>
      <c r="H175" s="5"/>
      <c r="I175" s="83"/>
      <c r="J175" s="83"/>
      <c r="K175" s="83"/>
      <c r="L175" s="16"/>
    </row>
    <row r="176" spans="1:12" ht="18" customHeight="1">
      <c r="A176" s="82"/>
      <c r="B176" s="83"/>
      <c r="C176" s="7">
        <v>40</v>
      </c>
      <c r="D176" s="15"/>
      <c r="E176" s="5"/>
      <c r="F176" s="5"/>
      <c r="G176" s="5"/>
      <c r="H176" s="5"/>
      <c r="I176" s="50"/>
      <c r="J176" s="226"/>
      <c r="K176" s="83"/>
      <c r="L176" s="16"/>
    </row>
    <row r="177" spans="1:12" ht="18" customHeight="1">
      <c r="A177" s="82"/>
      <c r="B177" s="83"/>
      <c r="C177" s="7">
        <v>35</v>
      </c>
      <c r="D177" s="15"/>
      <c r="E177" s="5"/>
      <c r="F177" s="5"/>
      <c r="G177" s="5"/>
      <c r="H177" s="5"/>
      <c r="I177" s="50"/>
      <c r="J177" s="226"/>
      <c r="K177" s="83"/>
      <c r="L177" s="16"/>
    </row>
    <row r="178" spans="1:12" ht="18" customHeight="1">
      <c r="A178" s="82"/>
      <c r="B178" s="83"/>
      <c r="C178" s="7">
        <v>30</v>
      </c>
      <c r="D178" s="15"/>
      <c r="E178" s="5"/>
      <c r="F178" s="5"/>
      <c r="G178" s="5"/>
      <c r="H178" s="5"/>
      <c r="I178" s="50"/>
      <c r="J178" s="226"/>
      <c r="K178" s="83"/>
      <c r="L178" s="16"/>
    </row>
    <row r="179" spans="1:12" ht="18" customHeight="1">
      <c r="A179" s="82"/>
      <c r="B179" s="83"/>
      <c r="C179" s="7">
        <v>25</v>
      </c>
      <c r="D179" s="15"/>
      <c r="E179" s="5"/>
      <c r="F179" s="5"/>
      <c r="G179" s="5"/>
      <c r="H179" s="5"/>
      <c r="I179" s="50"/>
      <c r="J179" s="226"/>
      <c r="K179" s="83"/>
      <c r="L179" s="16"/>
    </row>
    <row r="180" spans="1:12" ht="18" customHeight="1">
      <c r="A180" s="82"/>
      <c r="B180" s="83"/>
      <c r="C180" s="7">
        <v>20</v>
      </c>
      <c r="D180" s="15"/>
      <c r="E180" s="5"/>
      <c r="F180" s="5"/>
      <c r="G180" s="5"/>
      <c r="H180" s="5"/>
      <c r="I180" s="50"/>
      <c r="J180" s="226"/>
      <c r="K180" s="83"/>
      <c r="L180" s="16"/>
    </row>
    <row r="181" spans="1:12" ht="18" customHeight="1">
      <c r="A181" s="82"/>
      <c r="B181" s="83"/>
      <c r="C181" s="7">
        <v>15</v>
      </c>
      <c r="D181" s="15"/>
      <c r="E181" s="5"/>
      <c r="F181" s="5"/>
      <c r="G181" s="5"/>
      <c r="H181" s="5"/>
      <c r="I181" s="50"/>
      <c r="J181" s="226"/>
      <c r="K181" s="83"/>
      <c r="L181" s="16"/>
    </row>
    <row r="182" spans="1:12" ht="18" customHeight="1">
      <c r="A182" s="82"/>
      <c r="B182" s="83"/>
      <c r="C182" s="7">
        <v>10</v>
      </c>
      <c r="D182" s="15"/>
      <c r="E182" s="5"/>
      <c r="F182" s="5"/>
      <c r="G182" s="5"/>
      <c r="H182" s="5"/>
      <c r="I182" s="50"/>
      <c r="J182" s="226"/>
      <c r="K182" s="83"/>
      <c r="L182" s="16"/>
    </row>
    <row r="183" spans="1:12" ht="18" customHeight="1">
      <c r="A183" s="82"/>
      <c r="B183" s="83"/>
      <c r="C183" s="7">
        <v>5</v>
      </c>
      <c r="D183" s="15"/>
      <c r="E183" s="5"/>
      <c r="F183" s="5"/>
      <c r="G183" s="5"/>
      <c r="H183" s="5"/>
      <c r="I183" s="50"/>
      <c r="J183" s="226"/>
      <c r="K183" s="83"/>
      <c r="L183" s="16"/>
    </row>
    <row r="184" spans="1:12" ht="18" customHeight="1">
      <c r="A184" s="82"/>
      <c r="B184" s="82"/>
      <c r="C184" s="7"/>
      <c r="D184" s="8">
        <v>10</v>
      </c>
      <c r="E184" s="5">
        <v>20</v>
      </c>
      <c r="F184" s="5">
        <v>30</v>
      </c>
      <c r="G184" s="5">
        <v>40</v>
      </c>
      <c r="H184" s="5">
        <v>50</v>
      </c>
      <c r="I184" s="1"/>
      <c r="J184" s="82" t="s">
        <v>20</v>
      </c>
      <c r="K184" s="82"/>
      <c r="L184" s="16"/>
    </row>
    <row r="185" spans="1:12" ht="18" customHeight="1">
      <c r="A185" s="82"/>
      <c r="B185" s="82"/>
      <c r="C185" s="83"/>
      <c r="D185" s="5"/>
      <c r="E185" s="5"/>
      <c r="F185" s="5"/>
      <c r="G185" s="5"/>
      <c r="H185" s="275" t="s">
        <v>252</v>
      </c>
      <c r="I185" s="275"/>
      <c r="J185" s="275"/>
      <c r="K185" s="275"/>
      <c r="L185" s="16"/>
    </row>
    <row r="186" spans="1:12" ht="13.5" customHeight="1">
      <c r="A186" s="1"/>
      <c r="B186" s="1"/>
      <c r="C186" s="5"/>
      <c r="D186" s="5"/>
      <c r="E186" s="5"/>
      <c r="F186" s="5"/>
      <c r="G186" s="5"/>
      <c r="H186" s="1"/>
      <c r="I186" s="54"/>
      <c r="J186" s="1"/>
      <c r="K186" s="1"/>
      <c r="L186" s="16"/>
    </row>
    <row r="187" spans="1:12" ht="13.5" customHeight="1">
      <c r="A187" s="1"/>
      <c r="B187" s="1" t="s">
        <v>8</v>
      </c>
      <c r="C187" s="5" t="s">
        <v>254</v>
      </c>
      <c r="D187" s="5"/>
      <c r="E187" s="5"/>
      <c r="F187" s="5"/>
      <c r="G187" s="5"/>
      <c r="H187" s="1"/>
      <c r="I187" s="54"/>
      <c r="J187" s="1"/>
      <c r="K187" s="1"/>
      <c r="L187" s="16">
        <v>1</v>
      </c>
    </row>
    <row r="188" spans="1:12" ht="13.5" customHeight="1">
      <c r="A188" s="1"/>
      <c r="B188" s="1"/>
      <c r="C188" s="5" t="s">
        <v>255</v>
      </c>
      <c r="D188" s="5"/>
      <c r="E188" s="5"/>
      <c r="F188" s="5"/>
      <c r="G188" s="5"/>
      <c r="H188" s="1"/>
      <c r="I188" s="54"/>
      <c r="J188" s="1"/>
      <c r="K188" s="1"/>
      <c r="L188" s="16">
        <v>1</v>
      </c>
    </row>
    <row r="189" spans="1:12" ht="13.5" customHeight="1">
      <c r="A189" s="1"/>
      <c r="B189" s="1"/>
      <c r="C189" s="5"/>
      <c r="D189" s="5"/>
      <c r="E189" s="5"/>
      <c r="F189" s="5"/>
      <c r="G189" s="5"/>
      <c r="H189" s="1"/>
      <c r="I189" s="54"/>
      <c r="J189" s="1"/>
      <c r="K189" s="1"/>
      <c r="L189" s="16"/>
    </row>
    <row r="190" spans="1:12" ht="13.5" customHeight="1">
      <c r="A190" s="1"/>
      <c r="B190" s="1" t="s">
        <v>17</v>
      </c>
      <c r="C190" s="84" t="s">
        <v>126</v>
      </c>
      <c r="D190" s="5"/>
      <c r="E190" s="5"/>
      <c r="F190" s="5"/>
      <c r="G190" s="5"/>
      <c r="H190" s="1"/>
      <c r="I190" s="54"/>
      <c r="J190" s="1"/>
      <c r="K190" s="1"/>
      <c r="L190" s="16">
        <v>1</v>
      </c>
    </row>
    <row r="191" spans="1:12" ht="13.5" customHeight="1">
      <c r="A191" s="1"/>
      <c r="B191" s="1"/>
      <c r="C191" s="5"/>
      <c r="D191" s="5"/>
      <c r="E191" s="5"/>
      <c r="F191" s="5"/>
      <c r="G191" s="5"/>
      <c r="H191" s="1"/>
      <c r="I191" s="54"/>
      <c r="J191" s="1"/>
      <c r="K191" s="1"/>
      <c r="L191" s="16"/>
    </row>
    <row r="192" spans="1:12" ht="13.5" customHeight="1">
      <c r="A192" s="1"/>
      <c r="B192" s="1" t="s">
        <v>4</v>
      </c>
      <c r="C192" s="5" t="s">
        <v>256</v>
      </c>
      <c r="D192" s="5"/>
      <c r="E192" s="5"/>
      <c r="F192" s="5"/>
      <c r="G192" s="5"/>
      <c r="H192" s="1"/>
      <c r="I192" s="54"/>
      <c r="J192" s="1"/>
      <c r="K192" s="1"/>
      <c r="L192" s="16">
        <v>2</v>
      </c>
    </row>
    <row r="193" spans="1:12" ht="13.5" customHeight="1" thickBot="1">
      <c r="A193" s="1"/>
      <c r="B193" s="1"/>
      <c r="C193" s="5"/>
      <c r="D193" s="5"/>
      <c r="E193" s="5"/>
      <c r="F193" s="5"/>
      <c r="G193" s="5"/>
      <c r="H193" s="1"/>
      <c r="I193" s="54"/>
      <c r="J193" s="1"/>
      <c r="K193" s="1"/>
      <c r="L193" s="16"/>
    </row>
    <row r="194" spans="1:12" ht="13.5" customHeight="1">
      <c r="A194" s="37" t="s">
        <v>11</v>
      </c>
      <c r="B194" s="37" t="s">
        <v>16</v>
      </c>
      <c r="C194" s="287" t="s">
        <v>127</v>
      </c>
      <c r="D194" s="276"/>
      <c r="E194" s="85" t="s">
        <v>20</v>
      </c>
      <c r="F194" s="85" t="s">
        <v>29</v>
      </c>
      <c r="G194" s="85" t="s">
        <v>28</v>
      </c>
      <c r="H194" s="85" t="s">
        <v>128</v>
      </c>
      <c r="I194" s="86"/>
      <c r="J194" s="86"/>
      <c r="K194" s="86"/>
      <c r="L194" s="16"/>
    </row>
    <row r="195" spans="1:12" ht="13.5" customHeight="1" thickBot="1">
      <c r="A195" s="37"/>
      <c r="B195" s="86"/>
      <c r="C195" s="288"/>
      <c r="D195" s="280"/>
      <c r="E195" s="228" t="s">
        <v>257</v>
      </c>
      <c r="F195" s="228" t="s">
        <v>257</v>
      </c>
      <c r="G195" s="39"/>
      <c r="H195" s="39"/>
      <c r="I195" s="86"/>
      <c r="J195" s="86"/>
      <c r="K195" s="86"/>
      <c r="L195" s="16"/>
    </row>
    <row r="196" spans="1:12" ht="13.5" customHeight="1">
      <c r="A196" s="26"/>
      <c r="B196" s="26"/>
      <c r="C196" s="298" t="s">
        <v>6</v>
      </c>
      <c r="D196" s="284"/>
      <c r="E196" s="87">
        <v>30</v>
      </c>
      <c r="F196" s="87">
        <v>34</v>
      </c>
      <c r="G196" s="87">
        <f>(E196*F196)</f>
        <v>1020</v>
      </c>
      <c r="H196" s="87">
        <f>E196*E196</f>
        <v>900</v>
      </c>
      <c r="I196" s="26"/>
      <c r="J196" s="26"/>
      <c r="K196" s="26"/>
      <c r="L196" s="16"/>
    </row>
    <row r="197" spans="1:12" ht="13.5" customHeight="1">
      <c r="A197" s="26"/>
      <c r="B197" s="26"/>
      <c r="C197" s="298" t="s">
        <v>53</v>
      </c>
      <c r="D197" s="284"/>
      <c r="E197" s="88">
        <v>33</v>
      </c>
      <c r="F197" s="88">
        <v>35</v>
      </c>
      <c r="G197" s="88">
        <f>(E197*F197)</f>
        <v>1155</v>
      </c>
      <c r="H197" s="88">
        <f>E197*E197</f>
        <v>1089</v>
      </c>
      <c r="I197" s="26"/>
      <c r="J197" s="26"/>
      <c r="K197" s="26"/>
      <c r="L197" s="16"/>
    </row>
    <row r="198" spans="1:12" ht="13.5" customHeight="1">
      <c r="A198" s="26"/>
      <c r="B198" s="26"/>
      <c r="C198" s="298" t="s">
        <v>59</v>
      </c>
      <c r="D198" s="284"/>
      <c r="E198" s="88"/>
      <c r="F198" s="88"/>
      <c r="G198" s="88"/>
      <c r="H198" s="88"/>
      <c r="I198" s="26"/>
      <c r="J198" s="26"/>
      <c r="K198" s="26"/>
      <c r="L198" s="16"/>
    </row>
    <row r="199" spans="1:12" ht="13.5" customHeight="1">
      <c r="A199" s="26"/>
      <c r="B199" s="26"/>
      <c r="C199" s="298" t="s">
        <v>60</v>
      </c>
      <c r="D199" s="284"/>
      <c r="E199" s="88"/>
      <c r="F199" s="88"/>
      <c r="G199" s="88"/>
      <c r="H199" s="88"/>
      <c r="I199" s="26"/>
      <c r="J199" s="26"/>
      <c r="K199" s="26"/>
      <c r="L199" s="16"/>
    </row>
    <row r="200" spans="1:12" ht="13.5" customHeight="1">
      <c r="A200" s="26"/>
      <c r="B200" s="26"/>
      <c r="C200" s="298" t="s">
        <v>45</v>
      </c>
      <c r="D200" s="284"/>
      <c r="E200" s="88">
        <v>31</v>
      </c>
      <c r="F200" s="88">
        <v>35</v>
      </c>
      <c r="G200" s="88">
        <f aca="true" t="shared" si="5" ref="G200:G205">(E200*F200)</f>
        <v>1085</v>
      </c>
      <c r="H200" s="88">
        <f aca="true" t="shared" si="6" ref="H200:H205">E200*E200</f>
        <v>961</v>
      </c>
      <c r="I200" s="26"/>
      <c r="J200" s="26"/>
      <c r="K200" s="26"/>
      <c r="L200" s="16"/>
    </row>
    <row r="201" spans="1:12" ht="13.5" customHeight="1">
      <c r="A201" s="26"/>
      <c r="B201" s="26"/>
      <c r="C201" s="298" t="s">
        <v>18</v>
      </c>
      <c r="D201" s="284"/>
      <c r="E201" s="88">
        <v>36</v>
      </c>
      <c r="F201" s="88">
        <v>38</v>
      </c>
      <c r="G201" s="88">
        <f t="shared" si="5"/>
        <v>1368</v>
      </c>
      <c r="H201" s="88">
        <f t="shared" si="6"/>
        <v>1296</v>
      </c>
      <c r="I201" s="26"/>
      <c r="J201" s="26"/>
      <c r="K201" s="26"/>
      <c r="L201" s="16"/>
    </row>
    <row r="202" spans="1:12" ht="13.5" customHeight="1">
      <c r="A202" s="26"/>
      <c r="B202" s="26"/>
      <c r="C202" s="298" t="s">
        <v>61</v>
      </c>
      <c r="D202" s="284"/>
      <c r="E202" s="88">
        <v>32</v>
      </c>
      <c r="F202" s="88">
        <v>38</v>
      </c>
      <c r="G202" s="88">
        <f t="shared" si="5"/>
        <v>1216</v>
      </c>
      <c r="H202" s="88">
        <f t="shared" si="6"/>
        <v>1024</v>
      </c>
      <c r="I202" s="26"/>
      <c r="J202" s="26"/>
      <c r="K202" s="26"/>
      <c r="L202" s="16"/>
    </row>
    <row r="203" spans="1:12" ht="13.5" customHeight="1">
      <c r="A203" s="26"/>
      <c r="B203" s="26"/>
      <c r="C203" s="298" t="s">
        <v>62</v>
      </c>
      <c r="D203" s="284"/>
      <c r="E203" s="88">
        <v>41</v>
      </c>
      <c r="F203" s="88">
        <v>40</v>
      </c>
      <c r="G203" s="89">
        <f t="shared" si="5"/>
        <v>1640</v>
      </c>
      <c r="H203" s="88">
        <f t="shared" si="6"/>
        <v>1681</v>
      </c>
      <c r="I203" s="26"/>
      <c r="J203" s="26"/>
      <c r="K203" s="26"/>
      <c r="L203" s="16"/>
    </row>
    <row r="204" spans="1:12" ht="13.5" customHeight="1">
      <c r="A204" s="26"/>
      <c r="B204" s="26"/>
      <c r="C204" s="298" t="s">
        <v>63</v>
      </c>
      <c r="D204" s="284"/>
      <c r="E204" s="88">
        <v>36</v>
      </c>
      <c r="F204" s="88">
        <v>43</v>
      </c>
      <c r="G204" s="88">
        <f t="shared" si="5"/>
        <v>1548</v>
      </c>
      <c r="H204" s="88">
        <f t="shared" si="6"/>
        <v>1296</v>
      </c>
      <c r="I204" s="26"/>
      <c r="J204" s="26"/>
      <c r="K204" s="26"/>
      <c r="L204" s="16"/>
    </row>
    <row r="205" spans="1:12" ht="13.5" customHeight="1" thickBot="1">
      <c r="A205" s="26"/>
      <c r="B205" s="26"/>
      <c r="C205" s="298" t="s">
        <v>64</v>
      </c>
      <c r="D205" s="284"/>
      <c r="E205" s="89">
        <v>34</v>
      </c>
      <c r="F205" s="89">
        <v>37</v>
      </c>
      <c r="G205" s="89">
        <f t="shared" si="5"/>
        <v>1258</v>
      </c>
      <c r="H205" s="89">
        <f t="shared" si="6"/>
        <v>1156</v>
      </c>
      <c r="I205" s="26"/>
      <c r="J205" s="26"/>
      <c r="K205" s="26"/>
      <c r="L205" s="16"/>
    </row>
    <row r="206" spans="1:12" ht="13.5" customHeight="1" thickBot="1">
      <c r="A206" s="26"/>
      <c r="B206" s="26"/>
      <c r="C206" s="227"/>
      <c r="D206" s="217"/>
      <c r="E206" s="90">
        <f>SUM(E196:E205)</f>
        <v>273</v>
      </c>
      <c r="F206" s="90">
        <f>SUM(F196:F205)</f>
        <v>300</v>
      </c>
      <c r="G206" s="90">
        <f>SUM(G196:G205)</f>
        <v>10290</v>
      </c>
      <c r="H206" s="91">
        <f>SUM(H196:H205)</f>
        <v>9403</v>
      </c>
      <c r="I206" s="26"/>
      <c r="J206" s="26"/>
      <c r="K206" s="26"/>
      <c r="L206" s="16"/>
    </row>
    <row r="207" spans="1:12" ht="13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16"/>
    </row>
    <row r="208" spans="1:12" ht="13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6"/>
    </row>
    <row r="209" spans="1:12" ht="13.5" customHeight="1">
      <c r="A209" s="26"/>
      <c r="B209" s="26"/>
      <c r="C209" s="92" t="s">
        <v>129</v>
      </c>
      <c r="D209" s="93" t="s">
        <v>130</v>
      </c>
      <c r="E209" s="49"/>
      <c r="F209" s="49"/>
      <c r="G209" s="26"/>
      <c r="H209" s="26"/>
      <c r="I209" s="26"/>
      <c r="J209" s="26"/>
      <c r="K209" s="26"/>
      <c r="L209" s="16"/>
    </row>
    <row r="210" spans="1:12" ht="13.5" customHeight="1">
      <c r="A210" s="26"/>
      <c r="B210" s="26"/>
      <c r="C210" s="94"/>
      <c r="D210" s="94" t="s">
        <v>131</v>
      </c>
      <c r="E210" s="26"/>
      <c r="F210" s="26"/>
      <c r="G210" s="26"/>
      <c r="H210" s="26"/>
      <c r="I210" s="26"/>
      <c r="J210" s="26"/>
      <c r="K210" s="26"/>
      <c r="L210" s="16"/>
    </row>
    <row r="211" spans="1:12" ht="13.5" customHeight="1">
      <c r="A211" s="26"/>
      <c r="B211" s="26"/>
      <c r="C211" s="92" t="s">
        <v>132</v>
      </c>
      <c r="D211" s="95" t="s">
        <v>133</v>
      </c>
      <c r="E211" s="26"/>
      <c r="F211" s="26"/>
      <c r="G211" s="26"/>
      <c r="H211" s="26"/>
      <c r="I211" s="26"/>
      <c r="J211" s="26"/>
      <c r="K211" s="26"/>
      <c r="L211" s="16"/>
    </row>
    <row r="212" spans="1:12" ht="13.5" customHeight="1">
      <c r="A212" s="26"/>
      <c r="B212" s="26"/>
      <c r="C212" s="94"/>
      <c r="D212" s="94" t="s">
        <v>134</v>
      </c>
      <c r="E212" s="26"/>
      <c r="F212" s="26"/>
      <c r="G212" s="26"/>
      <c r="H212" s="26"/>
      <c r="I212" s="26"/>
      <c r="J212" s="26"/>
      <c r="K212" s="26"/>
      <c r="L212" s="16"/>
    </row>
    <row r="213" spans="1:12" ht="13.5" customHeight="1">
      <c r="A213" s="37" t="s">
        <v>129</v>
      </c>
      <c r="B213" s="96" t="s">
        <v>135</v>
      </c>
      <c r="C213" s="26"/>
      <c r="E213" s="37" t="s">
        <v>1</v>
      </c>
      <c r="F213" s="38">
        <v>0.604</v>
      </c>
      <c r="G213" s="27" t="s">
        <v>132</v>
      </c>
      <c r="H213" s="43">
        <v>300</v>
      </c>
      <c r="I213" s="97" t="s">
        <v>258</v>
      </c>
      <c r="K213" s="40">
        <v>16.88</v>
      </c>
      <c r="L213" s="16"/>
    </row>
    <row r="214" spans="1:12" ht="13.5" customHeight="1">
      <c r="A214" s="26"/>
      <c r="B214" s="57" t="s">
        <v>136</v>
      </c>
      <c r="C214" s="26"/>
      <c r="G214" s="27"/>
      <c r="H214" s="37">
        <v>8</v>
      </c>
      <c r="I214" s="45" t="s">
        <v>137</v>
      </c>
      <c r="K214" s="26"/>
      <c r="L214" s="16"/>
    </row>
    <row r="215" spans="1:12" ht="13.5" customHeight="1">
      <c r="A215" s="26"/>
      <c r="D215" s="26"/>
      <c r="G215" s="27"/>
      <c r="I215" s="26"/>
      <c r="K215" s="26"/>
      <c r="L215" s="16"/>
    </row>
    <row r="216" spans="1:12" ht="13.5" customHeight="1" thickBot="1">
      <c r="A216" s="26"/>
      <c r="B216" s="26"/>
      <c r="C216" s="98" t="s">
        <v>138</v>
      </c>
      <c r="D216" s="98" t="s">
        <v>139</v>
      </c>
      <c r="E216" s="98"/>
      <c r="F216" s="26"/>
      <c r="G216" s="26"/>
      <c r="H216" s="26"/>
      <c r="I216" s="26"/>
      <c r="J216" s="26"/>
      <c r="K216" s="26"/>
      <c r="L216" s="16">
        <v>9</v>
      </c>
    </row>
    <row r="217" spans="1:12" ht="13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6"/>
    </row>
    <row r="218" spans="1:12" ht="13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6"/>
    </row>
    <row r="219" spans="1:12" ht="13.5" customHeight="1">
      <c r="A219" s="26" t="s">
        <v>0</v>
      </c>
      <c r="B219" s="45" t="s">
        <v>140</v>
      </c>
      <c r="D219" s="26"/>
      <c r="E219" s="26"/>
      <c r="F219" s="26"/>
      <c r="G219" s="26"/>
      <c r="H219" s="26"/>
      <c r="I219" s="26"/>
      <c r="J219" s="26"/>
      <c r="K219" s="26"/>
      <c r="L219" s="16"/>
    </row>
    <row r="220" spans="1:12" ht="13.5" customHeight="1">
      <c r="A220" s="26"/>
      <c r="B220" s="42" t="s">
        <v>259</v>
      </c>
      <c r="D220" s="26"/>
      <c r="E220" s="26"/>
      <c r="F220" s="26"/>
      <c r="G220" s="26"/>
      <c r="H220" s="26"/>
      <c r="I220" s="26"/>
      <c r="J220" s="26"/>
      <c r="K220" s="26"/>
      <c r="L220" s="16"/>
    </row>
    <row r="221" spans="1:12" ht="13.5" customHeight="1">
      <c r="A221" s="26"/>
      <c r="B221" s="42" t="s">
        <v>260</v>
      </c>
      <c r="D221" s="26"/>
      <c r="E221" s="26"/>
      <c r="F221" s="26"/>
      <c r="G221" s="26"/>
      <c r="H221" s="26"/>
      <c r="I221" s="26"/>
      <c r="J221" s="26"/>
      <c r="K221" s="26"/>
      <c r="L221" s="16">
        <v>2</v>
      </c>
    </row>
    <row r="222" spans="1:12" ht="13.5" customHeight="1">
      <c r="A222" s="1"/>
      <c r="B222" s="36"/>
      <c r="C222" s="1"/>
      <c r="D222" s="99"/>
      <c r="E222" s="100"/>
      <c r="F222" s="55"/>
      <c r="G222" s="55"/>
      <c r="H222" s="55"/>
      <c r="I222" s="55"/>
      <c r="J222" s="101"/>
      <c r="K222" s="1"/>
      <c r="L222" s="16"/>
    </row>
    <row r="223" spans="1:12" ht="13.5" customHeight="1">
      <c r="A223" s="1"/>
      <c r="B223" s="36"/>
      <c r="C223" s="102"/>
      <c r="D223" s="1"/>
      <c r="E223" s="1"/>
      <c r="F223" s="1"/>
      <c r="G223" s="1"/>
      <c r="H223" s="1"/>
      <c r="I223" s="1"/>
      <c r="J223" s="1"/>
      <c r="K223" s="1"/>
      <c r="L223" s="16"/>
    </row>
    <row r="224" spans="1:12" ht="13.5" customHeight="1">
      <c r="A224" s="1"/>
      <c r="B224" s="36"/>
      <c r="C224" s="102"/>
      <c r="D224" s="1"/>
      <c r="E224" s="1"/>
      <c r="F224" s="1"/>
      <c r="G224" s="1"/>
      <c r="H224" s="1"/>
      <c r="I224" s="1"/>
      <c r="J224" s="1"/>
      <c r="K224" s="1"/>
      <c r="L224" s="16"/>
    </row>
    <row r="225" spans="1:12" ht="21" customHeight="1">
      <c r="A225" s="24" t="s">
        <v>2</v>
      </c>
      <c r="C225" s="1"/>
      <c r="D225" s="1"/>
      <c r="E225" s="1"/>
      <c r="F225" s="1"/>
      <c r="G225" s="1"/>
      <c r="H225" s="1"/>
      <c r="I225" s="1"/>
      <c r="J225" s="1"/>
      <c r="K225" s="1"/>
      <c r="L225" s="16"/>
    </row>
    <row r="226" spans="1:12" ht="13.5" customHeight="1">
      <c r="A226" s="1" t="s">
        <v>7</v>
      </c>
      <c r="B226" s="36"/>
      <c r="C226" s="1"/>
      <c r="D226" s="1"/>
      <c r="E226" s="1" t="s">
        <v>262</v>
      </c>
      <c r="F226" s="1"/>
      <c r="G226" s="1"/>
      <c r="H226" s="1"/>
      <c r="I226" s="1"/>
      <c r="J226" s="1"/>
      <c r="K226" s="1"/>
      <c r="L226" s="16">
        <v>6</v>
      </c>
    </row>
    <row r="227" spans="1:12" ht="13.5" customHeight="1">
      <c r="A227" s="1"/>
      <c r="B227" s="36"/>
      <c r="C227" s="1"/>
      <c r="D227" s="1"/>
      <c r="E227" s="1"/>
      <c r="F227" s="1"/>
      <c r="G227" s="1"/>
      <c r="H227" s="1"/>
      <c r="I227" s="1"/>
      <c r="J227" s="1"/>
      <c r="K227" s="1"/>
      <c r="L227" s="16"/>
    </row>
    <row r="228" spans="1:12" ht="13.5" customHeight="1">
      <c r="A228" s="1"/>
      <c r="B228" s="51">
        <v>30</v>
      </c>
      <c r="C228" s="5"/>
      <c r="D228" s="5"/>
      <c r="E228" s="5"/>
      <c r="F228" s="5"/>
      <c r="G228" s="5"/>
      <c r="H228" s="5"/>
      <c r="I228" s="5"/>
      <c r="J228" s="1"/>
      <c r="K228" s="1"/>
      <c r="L228" s="16"/>
    </row>
    <row r="229" spans="1:12" ht="13.5" customHeight="1">
      <c r="A229" s="1"/>
      <c r="B229" s="36"/>
      <c r="C229" s="5"/>
      <c r="D229" s="5"/>
      <c r="E229" s="5"/>
      <c r="F229" s="5"/>
      <c r="G229" s="5"/>
      <c r="H229" s="5"/>
      <c r="I229" s="5"/>
      <c r="J229" s="1"/>
      <c r="K229" s="1"/>
      <c r="L229" s="16"/>
    </row>
    <row r="230" spans="1:12" ht="13.5" customHeight="1">
      <c r="A230" s="1"/>
      <c r="B230" s="36"/>
      <c r="C230" s="5"/>
      <c r="D230" s="5"/>
      <c r="E230" s="5"/>
      <c r="F230" s="5"/>
      <c r="G230" s="5"/>
      <c r="H230" s="5"/>
      <c r="I230" s="5"/>
      <c r="J230" s="1"/>
      <c r="K230" s="1"/>
      <c r="L230" s="16"/>
    </row>
    <row r="231" spans="1:12" ht="13.5" customHeight="1">
      <c r="A231" s="1"/>
      <c r="B231" s="36"/>
      <c r="C231" s="5"/>
      <c r="D231" s="5"/>
      <c r="E231" s="5"/>
      <c r="F231" s="5"/>
      <c r="G231" s="5"/>
      <c r="H231" s="5"/>
      <c r="I231" s="5"/>
      <c r="J231" s="1"/>
      <c r="K231" s="1"/>
      <c r="L231" s="16"/>
    </row>
    <row r="232" spans="1:12" ht="13.5" customHeight="1">
      <c r="A232" s="1"/>
      <c r="B232" s="36"/>
      <c r="C232" s="5"/>
      <c r="D232" s="5"/>
      <c r="E232" s="5"/>
      <c r="F232" s="5"/>
      <c r="G232" s="5"/>
      <c r="H232" s="5"/>
      <c r="I232" s="5"/>
      <c r="J232" s="1"/>
      <c r="K232" s="1"/>
      <c r="L232" s="16"/>
    </row>
    <row r="233" spans="1:12" ht="13.5" customHeight="1">
      <c r="A233" s="1"/>
      <c r="B233" s="36"/>
      <c r="C233" s="5"/>
      <c r="D233" s="5"/>
      <c r="E233" s="5"/>
      <c r="F233" s="5"/>
      <c r="G233" s="5"/>
      <c r="H233" s="5"/>
      <c r="I233" s="5"/>
      <c r="J233" s="1"/>
      <c r="K233" s="1"/>
      <c r="L233" s="16"/>
    </row>
    <row r="234" spans="1:12" ht="13.5" customHeight="1">
      <c r="A234" s="1"/>
      <c r="B234" s="51">
        <v>18</v>
      </c>
      <c r="C234" s="5"/>
      <c r="D234" s="5"/>
      <c r="E234" s="5"/>
      <c r="F234" s="5"/>
      <c r="G234" s="5"/>
      <c r="H234" s="5"/>
      <c r="I234" s="5"/>
      <c r="J234" s="1"/>
      <c r="K234" s="1"/>
      <c r="L234" s="16"/>
    </row>
    <row r="235" spans="1:12" ht="13.5" customHeight="1">
      <c r="A235" s="1"/>
      <c r="B235" s="36"/>
      <c r="C235" s="5"/>
      <c r="D235" s="5"/>
      <c r="E235" s="5"/>
      <c r="F235" s="5"/>
      <c r="G235" s="5"/>
      <c r="H235" s="5"/>
      <c r="I235" s="5"/>
      <c r="J235" s="1"/>
      <c r="K235" s="1"/>
      <c r="L235" s="16"/>
    </row>
    <row r="236" spans="1:12" ht="13.5" customHeight="1">
      <c r="A236" s="1"/>
      <c r="B236" s="36"/>
      <c r="C236" s="5"/>
      <c r="D236" s="5"/>
      <c r="E236" s="5"/>
      <c r="F236" s="5"/>
      <c r="G236" s="5"/>
      <c r="H236" s="5"/>
      <c r="I236" s="5"/>
      <c r="J236" s="1"/>
      <c r="K236" s="1"/>
      <c r="L236" s="16"/>
    </row>
    <row r="237" spans="1:12" ht="13.5" customHeight="1">
      <c r="A237" s="1"/>
      <c r="B237" s="36"/>
      <c r="C237" s="5"/>
      <c r="D237" s="5"/>
      <c r="E237" s="5"/>
      <c r="F237" s="5"/>
      <c r="G237" s="5"/>
      <c r="H237" s="5"/>
      <c r="I237" s="5"/>
      <c r="J237" s="1"/>
      <c r="K237" s="1"/>
      <c r="L237" s="16"/>
    </row>
    <row r="238" spans="1:12" ht="13.5" customHeight="1">
      <c r="A238" s="1"/>
      <c r="B238" s="36"/>
      <c r="C238" s="5"/>
      <c r="D238" s="5"/>
      <c r="E238" s="5"/>
      <c r="F238" s="5"/>
      <c r="G238" s="5"/>
      <c r="H238" s="5"/>
      <c r="I238" s="5"/>
      <c r="J238" s="1"/>
      <c r="K238" s="1"/>
      <c r="L238" s="16"/>
    </row>
    <row r="239" spans="1:12" ht="13.5" customHeight="1">
      <c r="A239" s="1"/>
      <c r="B239" s="36"/>
      <c r="C239" s="5"/>
      <c r="D239" s="5"/>
      <c r="E239" s="5"/>
      <c r="F239" s="5"/>
      <c r="G239" s="5"/>
      <c r="H239" s="5"/>
      <c r="I239" s="5"/>
      <c r="J239" s="1"/>
      <c r="K239" s="1"/>
      <c r="L239" s="16"/>
    </row>
    <row r="240" spans="1:12" ht="13.5" customHeight="1">
      <c r="A240" s="1"/>
      <c r="B240" s="36"/>
      <c r="C240" s="5"/>
      <c r="D240" s="5"/>
      <c r="E240" s="5"/>
      <c r="F240" s="5"/>
      <c r="G240" s="5"/>
      <c r="H240" s="5"/>
      <c r="I240" s="5"/>
      <c r="J240" s="1"/>
      <c r="K240" s="1"/>
      <c r="L240" s="16"/>
    </row>
    <row r="241" spans="1:12" ht="13.5" customHeight="1">
      <c r="A241" s="1"/>
      <c r="B241" s="36"/>
      <c r="C241" s="5"/>
      <c r="D241" s="5"/>
      <c r="E241" s="5"/>
      <c r="F241" s="5"/>
      <c r="G241" s="5"/>
      <c r="H241" s="5"/>
      <c r="I241" s="5"/>
      <c r="J241" s="1"/>
      <c r="K241" s="1"/>
      <c r="L241" s="16"/>
    </row>
    <row r="242" spans="1:12" ht="13.5" customHeight="1">
      <c r="A242" s="1"/>
      <c r="B242" s="36"/>
      <c r="C242" s="5"/>
      <c r="D242" s="5"/>
      <c r="E242" s="5"/>
      <c r="F242" s="5"/>
      <c r="G242" s="5"/>
      <c r="H242" s="5"/>
      <c r="I242" s="5"/>
      <c r="J242" s="1"/>
      <c r="K242" s="1"/>
      <c r="L242" s="16"/>
    </row>
    <row r="243" spans="1:12" ht="21.75" customHeight="1">
      <c r="A243" s="1"/>
      <c r="B243" s="36"/>
      <c r="C243" s="1" t="s">
        <v>261</v>
      </c>
      <c r="D243" s="1"/>
      <c r="E243" s="1"/>
      <c r="F243" s="1"/>
      <c r="G243" s="1"/>
      <c r="H243" s="1"/>
      <c r="I243" s="1"/>
      <c r="J243" s="1"/>
      <c r="K243" s="1"/>
      <c r="L243" s="16"/>
    </row>
    <row r="244" spans="1:12" ht="13.5" customHeight="1">
      <c r="A244" s="1"/>
      <c r="B244" s="36"/>
      <c r="C244" s="1"/>
      <c r="D244" s="1"/>
      <c r="E244" s="2" t="s">
        <v>263</v>
      </c>
      <c r="F244" s="1"/>
      <c r="G244" s="1"/>
      <c r="H244" s="1"/>
      <c r="I244" s="1"/>
      <c r="J244" s="1"/>
      <c r="K244" s="1"/>
      <c r="L244" s="16"/>
    </row>
    <row r="245" spans="1:12" ht="13.5" customHeight="1">
      <c r="A245" s="1"/>
      <c r="B245" s="36"/>
      <c r="C245" s="1"/>
      <c r="D245" s="1"/>
      <c r="E245" s="1"/>
      <c r="F245" s="1"/>
      <c r="G245" s="1"/>
      <c r="H245" s="1"/>
      <c r="I245" s="1"/>
      <c r="J245" s="1"/>
      <c r="K245" s="1"/>
      <c r="L245" s="16"/>
    </row>
    <row r="246" spans="1:12" ht="13.5" customHeight="1">
      <c r="A246" s="1" t="s">
        <v>8</v>
      </c>
      <c r="B246" s="51" t="s">
        <v>264</v>
      </c>
      <c r="C246" s="1"/>
      <c r="D246" s="1"/>
      <c r="E246" s="1"/>
      <c r="F246" s="1"/>
      <c r="G246" s="1"/>
      <c r="H246" s="1"/>
      <c r="I246" s="1"/>
      <c r="J246" s="1"/>
      <c r="K246" s="1"/>
      <c r="L246" s="16">
        <v>1</v>
      </c>
    </row>
    <row r="247" spans="1:12" ht="13.5" customHeight="1">
      <c r="A247" s="1"/>
      <c r="B247" s="36"/>
      <c r="C247" s="1"/>
      <c r="D247" s="1"/>
      <c r="E247" s="1"/>
      <c r="F247" s="1"/>
      <c r="G247" s="1"/>
      <c r="H247" s="1"/>
      <c r="I247" s="1"/>
      <c r="J247" s="1"/>
      <c r="K247" s="1"/>
      <c r="L247" s="16"/>
    </row>
    <row r="248" spans="1:12" ht="13.5" customHeight="1">
      <c r="A248" s="1" t="s">
        <v>17</v>
      </c>
      <c r="B248" s="26" t="s">
        <v>141</v>
      </c>
      <c r="C248" s="1"/>
      <c r="D248" s="1"/>
      <c r="E248" s="1"/>
      <c r="F248" s="1"/>
      <c r="G248" s="1"/>
      <c r="H248" s="1"/>
      <c r="I248" s="1"/>
      <c r="J248" s="1"/>
      <c r="K248" s="1"/>
      <c r="L248" s="16">
        <v>1</v>
      </c>
    </row>
    <row r="249" spans="1:12" ht="13.5" customHeight="1" thickBot="1">
      <c r="A249" s="26"/>
      <c r="B249" s="26"/>
      <c r="C249" s="26"/>
      <c r="D249" s="26"/>
      <c r="E249" s="26"/>
      <c r="F249" s="26"/>
      <c r="G249" s="26"/>
      <c r="H249" s="26"/>
      <c r="I249" s="14"/>
      <c r="J249" s="26"/>
      <c r="K249" s="26"/>
      <c r="L249" s="16"/>
    </row>
    <row r="250" spans="1:12" ht="18" customHeight="1">
      <c r="A250" s="103" t="s">
        <v>4</v>
      </c>
      <c r="C250" s="289" t="s">
        <v>142</v>
      </c>
      <c r="D250" s="290"/>
      <c r="E250" s="85" t="s">
        <v>23</v>
      </c>
      <c r="F250" s="85" t="s">
        <v>24</v>
      </c>
      <c r="G250" s="104" t="s">
        <v>25</v>
      </c>
      <c r="H250" s="105"/>
      <c r="I250" s="85" t="s">
        <v>143</v>
      </c>
      <c r="J250" s="106"/>
      <c r="K250" s="107"/>
      <c r="L250" s="16"/>
    </row>
    <row r="251" spans="1:12" ht="18" customHeight="1" thickBot="1">
      <c r="A251" s="21"/>
      <c r="B251" s="21"/>
      <c r="C251" s="291"/>
      <c r="D251" s="292"/>
      <c r="E251" s="108" t="s">
        <v>49</v>
      </c>
      <c r="F251" s="109" t="s">
        <v>144</v>
      </c>
      <c r="G251" s="110"/>
      <c r="H251" s="111"/>
      <c r="I251" s="112"/>
      <c r="J251" s="113"/>
      <c r="K251" s="114"/>
      <c r="L251" s="16"/>
    </row>
    <row r="252" spans="3:12" ht="18" customHeight="1">
      <c r="C252" s="299" t="s">
        <v>145</v>
      </c>
      <c r="D252" s="300"/>
      <c r="E252" s="229">
        <v>18</v>
      </c>
      <c r="F252" s="229">
        <v>2.5</v>
      </c>
      <c r="G252" s="230"/>
      <c r="H252" s="230">
        <f>(F252*E252)</f>
        <v>45</v>
      </c>
      <c r="I252" s="229">
        <f>H252*F252</f>
        <v>112.5</v>
      </c>
      <c r="J252" s="115"/>
      <c r="K252" s="116"/>
      <c r="L252" s="16"/>
    </row>
    <row r="253" spans="3:12" ht="18" customHeight="1">
      <c r="C253" s="301" t="s">
        <v>146</v>
      </c>
      <c r="D253" s="302"/>
      <c r="E253" s="231">
        <v>30</v>
      </c>
      <c r="F253" s="231">
        <v>7.5</v>
      </c>
      <c r="G253" s="232"/>
      <c r="H253" s="232">
        <f>(F253*E253)</f>
        <v>225</v>
      </c>
      <c r="I253" s="231">
        <f>H253*F253</f>
        <v>1687.5</v>
      </c>
      <c r="J253" s="40"/>
      <c r="K253" s="41"/>
      <c r="L253" s="16"/>
    </row>
    <row r="254" spans="3:12" ht="18" customHeight="1">
      <c r="C254" s="301" t="s">
        <v>147</v>
      </c>
      <c r="D254" s="302"/>
      <c r="E254" s="231">
        <v>48</v>
      </c>
      <c r="F254" s="231">
        <v>15</v>
      </c>
      <c r="G254" s="232"/>
      <c r="H254" s="232">
        <f>(F254*E254)</f>
        <v>720</v>
      </c>
      <c r="I254" s="231">
        <f>H254*F254</f>
        <v>10800</v>
      </c>
      <c r="J254" s="40"/>
      <c r="K254" s="41"/>
      <c r="L254" s="16"/>
    </row>
    <row r="255" spans="3:12" ht="18" customHeight="1">
      <c r="C255" s="301" t="s">
        <v>148</v>
      </c>
      <c r="D255" s="302"/>
      <c r="E255" s="231">
        <v>21</v>
      </c>
      <c r="F255" s="231">
        <v>27.5</v>
      </c>
      <c r="G255" s="232"/>
      <c r="H255" s="232">
        <f>(F255*E255)</f>
        <v>577.5</v>
      </c>
      <c r="I255" s="231">
        <f>H255*F255</f>
        <v>15881.25</v>
      </c>
      <c r="J255" s="40"/>
      <c r="K255" s="41"/>
      <c r="L255" s="16"/>
    </row>
    <row r="256" spans="3:12" ht="18" customHeight="1" thickBot="1">
      <c r="C256" s="303" t="s">
        <v>149</v>
      </c>
      <c r="D256" s="304"/>
      <c r="E256" s="233">
        <v>15</v>
      </c>
      <c r="F256" s="233">
        <v>47.5</v>
      </c>
      <c r="G256" s="234"/>
      <c r="H256" s="234">
        <f>(F256*E256)</f>
        <v>712.5</v>
      </c>
      <c r="I256" s="233">
        <f>H256*F256</f>
        <v>33843.75</v>
      </c>
      <c r="J256" s="40"/>
      <c r="K256" s="41"/>
      <c r="L256" s="16"/>
    </row>
    <row r="257" spans="3:12" ht="18" customHeight="1" thickBot="1">
      <c r="C257" s="305"/>
      <c r="D257" s="306"/>
      <c r="E257" s="90">
        <f>SUM(E252:E256)</f>
        <v>132</v>
      </c>
      <c r="F257" s="90"/>
      <c r="G257" s="118" t="s">
        <v>150</v>
      </c>
      <c r="H257" s="119">
        <f>SUM(H252:H256)</f>
        <v>2280</v>
      </c>
      <c r="I257" s="90">
        <f>SUM(I252:I256)</f>
        <v>62325</v>
      </c>
      <c r="J257" s="40"/>
      <c r="K257" s="40"/>
      <c r="L257" s="16"/>
    </row>
    <row r="258" spans="1:12" ht="13.5" customHeight="1">
      <c r="A258" s="26"/>
      <c r="B258" s="26"/>
      <c r="C258" s="26"/>
      <c r="D258" s="26"/>
      <c r="E258" s="26"/>
      <c r="F258" s="26"/>
      <c r="G258" s="26"/>
      <c r="H258" s="26"/>
      <c r="I258" s="17"/>
      <c r="J258" s="46"/>
      <c r="K258" s="46"/>
      <c r="L258" s="16"/>
    </row>
    <row r="259" spans="3:12" ht="13.5" customHeight="1">
      <c r="C259" s="27" t="s">
        <v>151</v>
      </c>
      <c r="D259" s="120" t="s">
        <v>150</v>
      </c>
      <c r="G259" s="27" t="s">
        <v>152</v>
      </c>
      <c r="H259" s="37" t="s">
        <v>1</v>
      </c>
      <c r="I259" s="40" t="s">
        <v>153</v>
      </c>
      <c r="J259" s="121" t="s">
        <v>154</v>
      </c>
      <c r="K259" s="122">
        <v>2</v>
      </c>
      <c r="L259" s="16"/>
    </row>
    <row r="260" spans="3:12" ht="13.5" customHeight="1">
      <c r="C260" s="26"/>
      <c r="D260" s="38" t="s">
        <v>26</v>
      </c>
      <c r="H260" s="14"/>
      <c r="I260" s="40" t="s">
        <v>27</v>
      </c>
      <c r="J260" s="40" t="s">
        <v>155</v>
      </c>
      <c r="K260" s="38"/>
      <c r="L260" s="16"/>
    </row>
    <row r="261" spans="3:12" ht="13.5" customHeight="1">
      <c r="C261" s="26"/>
      <c r="D261" s="38"/>
      <c r="H261" s="14"/>
      <c r="I261" s="40"/>
      <c r="J261" s="38"/>
      <c r="K261" s="38"/>
      <c r="L261" s="16"/>
    </row>
    <row r="262" spans="3:12" ht="13.5" customHeight="1">
      <c r="C262" s="27" t="s">
        <v>1</v>
      </c>
      <c r="D262" s="97">
        <v>2280</v>
      </c>
      <c r="E262" s="26"/>
      <c r="F262" s="26"/>
      <c r="G262" s="26"/>
      <c r="H262" s="37" t="s">
        <v>1</v>
      </c>
      <c r="I262" s="43">
        <v>62325</v>
      </c>
      <c r="J262" s="44">
        <v>2280</v>
      </c>
      <c r="K262" s="124" t="s">
        <v>156</v>
      </c>
      <c r="L262" s="16"/>
    </row>
    <row r="263" spans="3:12" ht="13.5" customHeight="1">
      <c r="C263" s="26"/>
      <c r="D263" s="35">
        <v>132</v>
      </c>
      <c r="E263" s="26"/>
      <c r="F263" s="26"/>
      <c r="G263" s="26"/>
      <c r="H263" s="37"/>
      <c r="I263" s="44">
        <v>132</v>
      </c>
      <c r="J263" s="37">
        <v>132</v>
      </c>
      <c r="K263" s="123"/>
      <c r="L263" s="16"/>
    </row>
    <row r="264" spans="3:12" ht="13.5" customHeight="1">
      <c r="C264" s="27" t="s">
        <v>1</v>
      </c>
      <c r="D264" s="125" t="s">
        <v>157</v>
      </c>
      <c r="E264" s="26"/>
      <c r="F264" s="26"/>
      <c r="G264" s="26"/>
      <c r="H264" s="37" t="s">
        <v>1</v>
      </c>
      <c r="I264" s="125" t="s">
        <v>158</v>
      </c>
      <c r="K264" s="26"/>
      <c r="L264" s="16">
        <v>6</v>
      </c>
    </row>
    <row r="265" spans="3:12" ht="13.5" customHeight="1">
      <c r="C265" s="27"/>
      <c r="E265" s="26"/>
      <c r="F265" s="26"/>
      <c r="G265" s="26"/>
      <c r="H265" s="26"/>
      <c r="L265" s="16"/>
    </row>
    <row r="266" spans="4:12" ht="13.5" customHeight="1">
      <c r="D266" s="26"/>
      <c r="E266" s="26"/>
      <c r="G266" s="26"/>
      <c r="H266" s="26"/>
      <c r="K266" s="41"/>
      <c r="L266" s="16"/>
    </row>
    <row r="267" spans="1:12" ht="13.5" customHeight="1">
      <c r="A267" s="1"/>
      <c r="B267" s="1" t="s">
        <v>11</v>
      </c>
      <c r="C267" s="30" t="s">
        <v>159</v>
      </c>
      <c r="D267" s="52" t="s">
        <v>160</v>
      </c>
      <c r="E267" s="1"/>
      <c r="F267" s="1"/>
      <c r="G267" s="1"/>
      <c r="H267" s="1"/>
      <c r="I267" s="1"/>
      <c r="J267" s="1"/>
      <c r="K267" s="1"/>
      <c r="L267" s="16"/>
    </row>
    <row r="268" spans="1:12" ht="13.5" customHeight="1">
      <c r="A268" s="1"/>
      <c r="B268" s="1"/>
      <c r="C268" s="30"/>
      <c r="D268" s="53" t="s">
        <v>50</v>
      </c>
      <c r="E268" s="1"/>
      <c r="F268" s="1"/>
      <c r="G268" s="1"/>
      <c r="H268" s="1"/>
      <c r="I268" s="1"/>
      <c r="J268" s="1"/>
      <c r="K268" s="1"/>
      <c r="L268" s="16"/>
    </row>
    <row r="269" spans="1:12" ht="13.5" customHeight="1">
      <c r="A269" s="1"/>
      <c r="B269" s="1"/>
      <c r="C269" s="1"/>
      <c r="D269" s="52" t="s">
        <v>161</v>
      </c>
      <c r="E269" s="1"/>
      <c r="F269" s="12"/>
      <c r="G269" s="1"/>
      <c r="H269" s="1"/>
      <c r="I269" s="1"/>
      <c r="J269" s="1"/>
      <c r="K269" s="1"/>
      <c r="L269" s="16"/>
    </row>
    <row r="270" spans="1:12" ht="13.5" customHeight="1">
      <c r="A270" s="1"/>
      <c r="B270" s="1"/>
      <c r="C270" s="1"/>
      <c r="D270" s="1"/>
      <c r="E270" s="29" t="s">
        <v>162</v>
      </c>
      <c r="F270" s="1"/>
      <c r="G270" s="5"/>
      <c r="H270" s="5"/>
      <c r="I270" s="1"/>
      <c r="J270" s="1"/>
      <c r="K270" s="1"/>
      <c r="L270" s="16"/>
    </row>
    <row r="271" spans="1:12" ht="13.5" customHeight="1">
      <c r="A271" s="1"/>
      <c r="B271" s="1"/>
      <c r="C271" s="12" t="s">
        <v>51</v>
      </c>
      <c r="D271" s="52" t="s">
        <v>163</v>
      </c>
      <c r="E271" s="1"/>
      <c r="F271" s="1"/>
      <c r="G271" s="1"/>
      <c r="H271" s="1"/>
      <c r="I271" s="1"/>
      <c r="J271" s="1"/>
      <c r="K271" s="1"/>
      <c r="L271" s="16"/>
    </row>
    <row r="272" spans="1:12" ht="13.5" customHeight="1">
      <c r="A272" s="1"/>
      <c r="B272" s="1"/>
      <c r="C272" s="1"/>
      <c r="D272" s="48" t="s">
        <v>164</v>
      </c>
      <c r="E272" s="11"/>
      <c r="F272" s="6"/>
      <c r="G272" s="1"/>
      <c r="H272" s="1"/>
      <c r="I272" s="1"/>
      <c r="J272" s="1"/>
      <c r="K272" s="1"/>
      <c r="L272" s="16">
        <v>4</v>
      </c>
    </row>
    <row r="273" spans="1:12" ht="13.5" customHeight="1">
      <c r="A273" s="26"/>
      <c r="B273" s="103"/>
      <c r="C273" s="26"/>
      <c r="D273" s="26"/>
      <c r="E273" s="26"/>
      <c r="F273" s="26"/>
      <c r="G273" s="26"/>
      <c r="H273" s="26"/>
      <c r="I273" s="14"/>
      <c r="J273" s="26"/>
      <c r="K273" s="26"/>
      <c r="L273" s="16"/>
    </row>
    <row r="274" spans="1:12" ht="13.5" customHeight="1">
      <c r="A274" s="26"/>
      <c r="B274" s="1" t="s">
        <v>165</v>
      </c>
      <c r="C274" s="26" t="s">
        <v>166</v>
      </c>
      <c r="D274" s="26"/>
      <c r="E274" s="26"/>
      <c r="F274" s="26"/>
      <c r="G274" s="26"/>
      <c r="H274" s="26"/>
      <c r="I274" s="14"/>
      <c r="J274" s="26"/>
      <c r="K274" s="26"/>
      <c r="L274" s="16">
        <v>2</v>
      </c>
    </row>
    <row r="275" spans="1:12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6"/>
    </row>
    <row r="276" spans="1:12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6"/>
    </row>
    <row r="277" spans="1:12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6"/>
    </row>
    <row r="278" spans="1:12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6"/>
    </row>
    <row r="279" spans="1:12" ht="18" customHeight="1">
      <c r="A279" s="24" t="s">
        <v>3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16"/>
    </row>
    <row r="280" spans="2:12" ht="13.5" customHeight="1">
      <c r="B280" s="136"/>
      <c r="L280" s="16"/>
    </row>
    <row r="281" spans="1:12" ht="13.5" customHeight="1">
      <c r="A281" s="8" t="s">
        <v>167</v>
      </c>
      <c r="B281" s="129" t="s">
        <v>30</v>
      </c>
      <c r="D281" s="129"/>
      <c r="E281" s="129" t="s">
        <v>168</v>
      </c>
      <c r="F281" s="129"/>
      <c r="G281" s="129"/>
      <c r="H281" s="129"/>
      <c r="J281" s="15"/>
      <c r="L281" s="16"/>
    </row>
    <row r="282" spans="2:12" ht="13.5" customHeight="1">
      <c r="B282" s="129"/>
      <c r="D282" s="129"/>
      <c r="E282" s="129" t="s">
        <v>169</v>
      </c>
      <c r="F282" s="129"/>
      <c r="G282" s="129"/>
      <c r="H282" s="129"/>
      <c r="J282" s="15"/>
      <c r="L282" s="16"/>
    </row>
    <row r="283" spans="2:12" ht="13.5" customHeight="1">
      <c r="B283" s="129" t="s">
        <v>31</v>
      </c>
      <c r="D283" s="129"/>
      <c r="E283" s="129" t="s">
        <v>170</v>
      </c>
      <c r="F283" s="129"/>
      <c r="G283" s="129"/>
      <c r="H283" s="129"/>
      <c r="J283" s="15"/>
      <c r="L283" s="16"/>
    </row>
    <row r="284" spans="2:12" ht="13.5" customHeight="1">
      <c r="B284" s="129"/>
      <c r="D284" s="129"/>
      <c r="E284" s="129" t="s">
        <v>169</v>
      </c>
      <c r="F284" s="129"/>
      <c r="G284" s="129"/>
      <c r="H284" s="129"/>
      <c r="J284" s="15"/>
      <c r="L284" s="16"/>
    </row>
    <row r="285" spans="2:12" ht="13.5" customHeight="1">
      <c r="B285" s="137" t="s">
        <v>41</v>
      </c>
      <c r="E285" s="137" t="s">
        <v>265</v>
      </c>
      <c r="F285" s="129"/>
      <c r="G285" s="129"/>
      <c r="H285" s="17"/>
      <c r="J285" s="15"/>
      <c r="L285" s="16"/>
    </row>
    <row r="286" spans="1:12" ht="13.5" customHeight="1">
      <c r="A286" s="1"/>
      <c r="B286" s="1"/>
      <c r="D286" s="1"/>
      <c r="E286" s="272" t="s">
        <v>36</v>
      </c>
      <c r="F286" s="271" t="s">
        <v>171</v>
      </c>
      <c r="G286" s="271"/>
      <c r="H286" s="7"/>
      <c r="I286" s="1"/>
      <c r="J286" s="5"/>
      <c r="K286" s="1"/>
      <c r="L286" s="16"/>
    </row>
    <row r="287" spans="1:12" ht="13.5" customHeight="1">
      <c r="A287" s="1"/>
      <c r="B287" s="34" t="s">
        <v>43</v>
      </c>
      <c r="D287" s="1"/>
      <c r="E287" s="272"/>
      <c r="F287" s="64" t="s">
        <v>172</v>
      </c>
      <c r="G287" s="64" t="s">
        <v>173</v>
      </c>
      <c r="H287" s="47"/>
      <c r="I287" s="1"/>
      <c r="J287" s="5"/>
      <c r="K287" s="1"/>
      <c r="L287" s="16"/>
    </row>
    <row r="288" spans="1:12" ht="13.5" customHeight="1">
      <c r="A288" s="1"/>
      <c r="B288" s="1"/>
      <c r="C288" s="1"/>
      <c r="D288" s="1"/>
      <c r="E288" s="47"/>
      <c r="F288" s="64" t="s">
        <v>174</v>
      </c>
      <c r="G288" s="64" t="s">
        <v>175</v>
      </c>
      <c r="H288" s="47"/>
      <c r="I288" s="1"/>
      <c r="J288" s="5"/>
      <c r="K288" s="1"/>
      <c r="L288" s="16"/>
    </row>
    <row r="289" spans="1:12" ht="13.5" customHeight="1">
      <c r="A289" s="1"/>
      <c r="B289" s="1"/>
      <c r="C289" s="1"/>
      <c r="D289" s="1"/>
      <c r="E289" s="272" t="s">
        <v>1</v>
      </c>
      <c r="F289" s="271" t="s">
        <v>176</v>
      </c>
      <c r="G289" s="271"/>
      <c r="H289" s="47"/>
      <c r="I289" s="1"/>
      <c r="J289" s="5"/>
      <c r="K289" s="1"/>
      <c r="L289" s="16"/>
    </row>
    <row r="290" spans="1:12" ht="13.5" customHeight="1">
      <c r="A290" s="1"/>
      <c r="B290" s="1"/>
      <c r="C290" s="1"/>
      <c r="D290" s="1"/>
      <c r="E290" s="272"/>
      <c r="F290" s="127" t="s">
        <v>177</v>
      </c>
      <c r="G290" s="127" t="s">
        <v>178</v>
      </c>
      <c r="H290" s="47"/>
      <c r="I290" s="1"/>
      <c r="J290" s="5"/>
      <c r="K290" s="1"/>
      <c r="L290" s="16"/>
    </row>
    <row r="291" spans="1:12" ht="13.5" customHeight="1">
      <c r="A291" s="1"/>
      <c r="B291" s="1"/>
      <c r="C291" s="1"/>
      <c r="D291" s="1"/>
      <c r="E291" s="47"/>
      <c r="F291" s="7">
        <v>70</v>
      </c>
      <c r="G291" s="7">
        <v>90</v>
      </c>
      <c r="H291" s="126" t="s">
        <v>1</v>
      </c>
      <c r="I291" s="128" t="s">
        <v>179</v>
      </c>
      <c r="J291" s="1"/>
      <c r="K291" s="1"/>
      <c r="L291" s="16">
        <v>7</v>
      </c>
    </row>
    <row r="292" spans="1:12" ht="13.5" customHeight="1">
      <c r="A292" s="1"/>
      <c r="B292" s="1"/>
      <c r="C292" s="1"/>
      <c r="D292" s="1"/>
      <c r="E292" s="1"/>
      <c r="F292" s="1"/>
      <c r="G292" s="126"/>
      <c r="H292" s="47"/>
      <c r="I292" s="1"/>
      <c r="J292" s="5"/>
      <c r="K292" s="1"/>
      <c r="L292" s="16"/>
    </row>
    <row r="293" spans="1:12" ht="13.5" customHeight="1">
      <c r="A293" s="137"/>
      <c r="B293" s="137" t="s">
        <v>32</v>
      </c>
      <c r="C293" s="137"/>
      <c r="D293" s="137" t="s">
        <v>180</v>
      </c>
      <c r="E293" s="129"/>
      <c r="F293" s="129"/>
      <c r="G293" s="129"/>
      <c r="H293" s="129"/>
      <c r="I293" s="129"/>
      <c r="J293" s="15"/>
      <c r="L293" s="16"/>
    </row>
    <row r="294" spans="1:12" ht="13.5" customHeight="1">
      <c r="A294" s="137"/>
      <c r="B294" s="137" t="s">
        <v>33</v>
      </c>
      <c r="C294" s="129"/>
      <c r="D294" s="129" t="s">
        <v>266</v>
      </c>
      <c r="E294" s="129"/>
      <c r="F294" s="129"/>
      <c r="G294" s="129"/>
      <c r="H294" s="129"/>
      <c r="I294" s="129"/>
      <c r="J294" s="15"/>
      <c r="L294" s="16"/>
    </row>
    <row r="295" spans="1:12" ht="13.5" customHeight="1">
      <c r="A295" s="137"/>
      <c r="B295" s="137"/>
      <c r="C295" s="129"/>
      <c r="D295" s="129" t="s">
        <v>169</v>
      </c>
      <c r="F295" s="129"/>
      <c r="G295" s="129"/>
      <c r="H295" s="129"/>
      <c r="I295" s="129"/>
      <c r="J295" s="15"/>
      <c r="L295" s="16"/>
    </row>
    <row r="296" spans="2:12" ht="13.5" customHeight="1">
      <c r="B296" s="129"/>
      <c r="C296" s="129"/>
      <c r="D296" s="129" t="s">
        <v>267</v>
      </c>
      <c r="E296" s="129"/>
      <c r="F296" s="17"/>
      <c r="G296" s="17"/>
      <c r="H296" s="17"/>
      <c r="I296" s="17"/>
      <c r="J296" s="15"/>
      <c r="L296" s="16"/>
    </row>
    <row r="297" spans="4:12" ht="13.5" customHeight="1">
      <c r="D297" s="129" t="s">
        <v>169</v>
      </c>
      <c r="L297" s="16"/>
    </row>
    <row r="298" spans="5:12" ht="13.5" customHeight="1">
      <c r="E298" s="129"/>
      <c r="L298" s="16"/>
    </row>
    <row r="299" spans="1:12" ht="13.5" customHeight="1">
      <c r="A299" s="8" t="s">
        <v>8</v>
      </c>
      <c r="B299" s="8" t="s">
        <v>16</v>
      </c>
      <c r="C299" s="8" t="s">
        <v>34</v>
      </c>
      <c r="E299" s="8" t="s">
        <v>181</v>
      </c>
      <c r="L299" s="16"/>
    </row>
    <row r="300" spans="5:12" ht="13.5" customHeight="1">
      <c r="E300" s="8" t="s">
        <v>182</v>
      </c>
      <c r="L300" s="16"/>
    </row>
    <row r="301" spans="3:12" ht="13.5" customHeight="1">
      <c r="C301" s="129" t="s">
        <v>31</v>
      </c>
      <c r="E301" s="8" t="s">
        <v>183</v>
      </c>
      <c r="L301" s="16"/>
    </row>
    <row r="302" spans="3:12" ht="13.5" customHeight="1">
      <c r="C302" s="129"/>
      <c r="E302" s="8" t="s">
        <v>182</v>
      </c>
      <c r="L302" s="16"/>
    </row>
    <row r="303" spans="3:12" ht="13.5" customHeight="1">
      <c r="C303" s="8" t="s">
        <v>184</v>
      </c>
      <c r="E303" s="137" t="s">
        <v>185</v>
      </c>
      <c r="L303" s="16"/>
    </row>
    <row r="304" spans="5:12" ht="13.5" customHeight="1">
      <c r="E304" s="137"/>
      <c r="L304" s="16"/>
    </row>
    <row r="305" spans="1:12" ht="13.5" customHeight="1">
      <c r="A305" s="1"/>
      <c r="B305" s="1"/>
      <c r="C305" s="1"/>
      <c r="D305" s="56"/>
      <c r="E305" s="130" t="s">
        <v>186</v>
      </c>
      <c r="F305" s="1"/>
      <c r="G305" s="1"/>
      <c r="H305" s="1"/>
      <c r="I305" s="1"/>
      <c r="J305" s="1"/>
      <c r="K305" s="1"/>
      <c r="L305" s="16"/>
    </row>
    <row r="306" spans="1:12" ht="13.5" customHeight="1">
      <c r="A306" s="1"/>
      <c r="B306" s="1"/>
      <c r="C306" s="1"/>
      <c r="D306" s="56"/>
      <c r="E306" s="130" t="s">
        <v>187</v>
      </c>
      <c r="F306" s="1"/>
      <c r="G306" s="1"/>
      <c r="H306" s="1"/>
      <c r="I306" s="1"/>
      <c r="J306" s="1"/>
      <c r="K306" s="1"/>
      <c r="L306" s="16"/>
    </row>
    <row r="307" spans="1:12" ht="13.5" customHeight="1">
      <c r="A307" s="1"/>
      <c r="B307" s="1"/>
      <c r="C307" s="1"/>
      <c r="D307" s="56"/>
      <c r="E307" s="130"/>
      <c r="F307" s="1"/>
      <c r="G307" s="1"/>
      <c r="H307" s="1"/>
      <c r="I307" s="1"/>
      <c r="J307" s="1"/>
      <c r="K307" s="1"/>
      <c r="L307" s="16"/>
    </row>
    <row r="308" spans="1:12" ht="13.5" customHeight="1">
      <c r="A308" s="1"/>
      <c r="B308" s="267" t="s">
        <v>36</v>
      </c>
      <c r="C308" s="266" t="s">
        <v>188</v>
      </c>
      <c r="D308" s="266"/>
      <c r="E308" s="47"/>
      <c r="F308" s="1"/>
      <c r="G308" s="273" t="s">
        <v>35</v>
      </c>
      <c r="H308" s="265" t="s">
        <v>189</v>
      </c>
      <c r="I308" s="265"/>
      <c r="J308" s="1"/>
      <c r="K308" s="1"/>
      <c r="L308" s="16"/>
    </row>
    <row r="309" spans="1:12" ht="21" customHeight="1">
      <c r="A309" s="1"/>
      <c r="B309" s="267"/>
      <c r="C309" s="131" t="s">
        <v>190</v>
      </c>
      <c r="D309" s="131"/>
      <c r="E309" s="47"/>
      <c r="F309" s="1"/>
      <c r="G309" s="273"/>
      <c r="H309" s="266" t="s">
        <v>191</v>
      </c>
      <c r="I309" s="266"/>
      <c r="J309" s="1"/>
      <c r="K309" s="1"/>
      <c r="L309" s="16"/>
    </row>
    <row r="310" spans="1:12" ht="13.5" customHeight="1">
      <c r="A310" s="1"/>
      <c r="B310" s="267" t="s">
        <v>36</v>
      </c>
      <c r="C310" s="1"/>
      <c r="D310" s="34" t="s">
        <v>192</v>
      </c>
      <c r="E310" s="47"/>
      <c r="F310" s="1"/>
      <c r="G310" s="267" t="s">
        <v>193</v>
      </c>
      <c r="H310" s="6" t="s">
        <v>194</v>
      </c>
      <c r="I310" s="6"/>
      <c r="J310" s="1"/>
      <c r="K310" s="1"/>
      <c r="L310" s="16"/>
    </row>
    <row r="311" spans="1:12" ht="19.5" customHeight="1">
      <c r="A311" s="1"/>
      <c r="B311" s="267"/>
      <c r="C311" s="47" t="s">
        <v>195</v>
      </c>
      <c r="D311" s="47"/>
      <c r="E311" s="47"/>
      <c r="F311" s="1"/>
      <c r="G311" s="267"/>
      <c r="H311" s="268" t="s">
        <v>196</v>
      </c>
      <c r="I311" s="268"/>
      <c r="J311" s="1"/>
      <c r="K311" s="1"/>
      <c r="L311" s="16"/>
    </row>
    <row r="312" spans="1:12" ht="13.5" customHeight="1">
      <c r="A312" s="1"/>
      <c r="B312" s="126" t="s">
        <v>1</v>
      </c>
      <c r="C312" s="128">
        <v>1.515</v>
      </c>
      <c r="D312" s="47"/>
      <c r="E312" s="47"/>
      <c r="F312" s="1"/>
      <c r="G312" s="30" t="s">
        <v>1</v>
      </c>
      <c r="H312" s="28">
        <v>0.127</v>
      </c>
      <c r="I312" s="4"/>
      <c r="J312" s="1"/>
      <c r="K312" s="1"/>
      <c r="L312" s="16">
        <v>11</v>
      </c>
    </row>
    <row r="313" spans="1:12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6"/>
    </row>
    <row r="314" spans="2:12" ht="13.5" customHeight="1">
      <c r="B314" s="8" t="s">
        <v>197</v>
      </c>
      <c r="D314" s="137" t="s">
        <v>198</v>
      </c>
      <c r="L314" s="16"/>
    </row>
    <row r="315" spans="2:12" ht="13.5" customHeight="1">
      <c r="B315" s="8" t="s">
        <v>199</v>
      </c>
      <c r="C315" s="129"/>
      <c r="D315" s="8" t="s">
        <v>268</v>
      </c>
      <c r="L315" s="16"/>
    </row>
    <row r="316" spans="3:12" ht="13.5" customHeight="1">
      <c r="C316" s="129"/>
      <c r="D316" s="8" t="s">
        <v>269</v>
      </c>
      <c r="L316" s="16"/>
    </row>
    <row r="317" spans="3:12" ht="13.5" customHeight="1">
      <c r="C317" s="129"/>
      <c r="L317" s="16"/>
    </row>
    <row r="318" spans="1:12" ht="13.5" customHeight="1">
      <c r="A318" s="8" t="s">
        <v>0</v>
      </c>
      <c r="B318" s="8" t="s">
        <v>200</v>
      </c>
      <c r="L318" s="16">
        <v>1</v>
      </c>
    </row>
    <row r="319" spans="2:12" ht="13.5" customHeight="1">
      <c r="B319" s="8" t="s">
        <v>201</v>
      </c>
      <c r="L319" s="16">
        <v>1</v>
      </c>
    </row>
    <row r="320" spans="1:12" ht="13.5" customHeight="1">
      <c r="A320" s="1"/>
      <c r="B320" s="1"/>
      <c r="C320" s="129"/>
      <c r="D320" s="1"/>
      <c r="E320" s="1"/>
      <c r="F320" s="1"/>
      <c r="G320" s="1"/>
      <c r="H320" s="1"/>
      <c r="I320" s="1"/>
      <c r="J320" s="1"/>
      <c r="K320" s="1"/>
      <c r="L320" s="16"/>
    </row>
    <row r="321" spans="1:12" ht="13.5" customHeight="1">
      <c r="A321" s="1"/>
      <c r="B321" s="1"/>
      <c r="C321" s="129"/>
      <c r="D321" s="1"/>
      <c r="E321" s="1"/>
      <c r="F321" s="1"/>
      <c r="G321" s="1"/>
      <c r="H321" s="1"/>
      <c r="I321" s="1"/>
      <c r="J321" s="1"/>
      <c r="K321" s="1"/>
      <c r="L321" s="16"/>
    </row>
    <row r="322" spans="1:12" ht="13.5" customHeight="1">
      <c r="A322" s="1"/>
      <c r="B322" s="1"/>
      <c r="C322" s="129"/>
      <c r="D322" s="1"/>
      <c r="E322" s="1"/>
      <c r="F322" s="1"/>
      <c r="G322" s="1"/>
      <c r="H322" s="1"/>
      <c r="I322" s="1"/>
      <c r="J322" s="1"/>
      <c r="K322" s="1"/>
      <c r="L322" s="16"/>
    </row>
    <row r="323" spans="1:12" ht="13.5" customHeight="1">
      <c r="A323" s="1"/>
      <c r="B323" s="1"/>
      <c r="C323" s="129"/>
      <c r="D323" s="1"/>
      <c r="E323" s="1"/>
      <c r="F323" s="1"/>
      <c r="G323" s="1"/>
      <c r="H323" s="1"/>
      <c r="I323" s="1"/>
      <c r="J323" s="1"/>
      <c r="K323" s="1"/>
      <c r="L323" s="16"/>
    </row>
    <row r="324" spans="1:12" ht="13.5" customHeight="1">
      <c r="A324" s="1"/>
      <c r="B324" s="1"/>
      <c r="C324" s="129"/>
      <c r="D324" s="1"/>
      <c r="E324" s="1"/>
      <c r="F324" s="1"/>
      <c r="G324" s="1"/>
      <c r="H324" s="1"/>
      <c r="I324" s="1"/>
      <c r="J324" s="1"/>
      <c r="K324" s="1"/>
      <c r="L324" s="16"/>
    </row>
    <row r="325" spans="1:12" ht="13.5" customHeight="1">
      <c r="A325" s="1"/>
      <c r="B325" s="1"/>
      <c r="C325" s="129"/>
      <c r="D325" s="1"/>
      <c r="E325" s="1"/>
      <c r="F325" s="1"/>
      <c r="G325" s="1"/>
      <c r="H325" s="1"/>
      <c r="I325" s="1"/>
      <c r="J325" s="1"/>
      <c r="K325" s="1"/>
      <c r="L325" s="16"/>
    </row>
    <row r="326" spans="1:12" ht="13.5" customHeight="1">
      <c r="A326" s="1"/>
      <c r="B326" s="1"/>
      <c r="C326" s="129"/>
      <c r="D326" s="1"/>
      <c r="E326" s="1"/>
      <c r="F326" s="1"/>
      <c r="G326" s="1"/>
      <c r="H326" s="1"/>
      <c r="I326" s="1"/>
      <c r="J326" s="1"/>
      <c r="K326" s="1"/>
      <c r="L326" s="16"/>
    </row>
    <row r="327" spans="1:12" ht="13.5" customHeight="1">
      <c r="A327" s="1"/>
      <c r="B327" s="1"/>
      <c r="C327" s="129"/>
      <c r="D327" s="1"/>
      <c r="E327" s="1"/>
      <c r="F327" s="1"/>
      <c r="G327" s="1"/>
      <c r="H327" s="1"/>
      <c r="I327" s="1"/>
      <c r="J327" s="1"/>
      <c r="K327" s="1"/>
      <c r="L327" s="16"/>
    </row>
    <row r="328" spans="1:12" ht="13.5" customHeight="1">
      <c r="A328" s="1"/>
      <c r="B328" s="1"/>
      <c r="C328" s="129"/>
      <c r="D328" s="1"/>
      <c r="E328" s="1"/>
      <c r="F328" s="1"/>
      <c r="G328" s="1"/>
      <c r="H328" s="1"/>
      <c r="I328" s="1"/>
      <c r="J328" s="1"/>
      <c r="K328" s="1"/>
      <c r="L328" s="16"/>
    </row>
    <row r="329" spans="1:12" ht="13.5" customHeight="1">
      <c r="A329" s="1"/>
      <c r="B329" s="1"/>
      <c r="C329" s="129"/>
      <c r="D329" s="1"/>
      <c r="E329" s="1"/>
      <c r="F329" s="1"/>
      <c r="G329" s="1"/>
      <c r="H329" s="1"/>
      <c r="I329" s="1"/>
      <c r="J329" s="1"/>
      <c r="K329" s="1"/>
      <c r="L329" s="16"/>
    </row>
    <row r="330" spans="1:12" ht="13.5" customHeight="1">
      <c r="A330" s="1"/>
      <c r="B330" s="1"/>
      <c r="C330" s="129"/>
      <c r="D330" s="1"/>
      <c r="E330" s="1"/>
      <c r="F330" s="1"/>
      <c r="G330" s="1"/>
      <c r="H330" s="1"/>
      <c r="I330" s="1"/>
      <c r="J330" s="1"/>
      <c r="K330" s="1"/>
      <c r="L330" s="16"/>
    </row>
    <row r="331" spans="1:12" ht="13.5" customHeight="1">
      <c r="A331" s="1"/>
      <c r="B331" s="1"/>
      <c r="C331" s="129"/>
      <c r="D331" s="1"/>
      <c r="E331" s="1"/>
      <c r="F331" s="1"/>
      <c r="G331" s="1"/>
      <c r="H331" s="1"/>
      <c r="I331" s="1"/>
      <c r="J331" s="1"/>
      <c r="K331" s="1"/>
      <c r="L331" s="16"/>
    </row>
    <row r="332" spans="1:12" ht="13.5" customHeight="1">
      <c r="A332" s="1"/>
      <c r="B332" s="1"/>
      <c r="C332" s="129"/>
      <c r="D332" s="1"/>
      <c r="E332" s="1"/>
      <c r="F332" s="1"/>
      <c r="G332" s="1"/>
      <c r="H332" s="1"/>
      <c r="I332" s="1"/>
      <c r="J332" s="1"/>
      <c r="K332" s="1"/>
      <c r="L332" s="16"/>
    </row>
    <row r="333" spans="1:12" ht="13.5" customHeight="1">
      <c r="A333" s="1"/>
      <c r="B333" s="1"/>
      <c r="C333" s="129"/>
      <c r="D333" s="1"/>
      <c r="E333" s="1"/>
      <c r="F333" s="1"/>
      <c r="G333" s="1"/>
      <c r="H333" s="1"/>
      <c r="I333" s="1"/>
      <c r="J333" s="1"/>
      <c r="K333" s="1"/>
      <c r="L333" s="16"/>
    </row>
    <row r="334" spans="1:12" ht="13.5" customHeight="1">
      <c r="A334" s="1"/>
      <c r="B334" s="1"/>
      <c r="C334" s="129"/>
      <c r="D334" s="1"/>
      <c r="E334" s="1"/>
      <c r="F334" s="1"/>
      <c r="G334" s="1"/>
      <c r="H334" s="1"/>
      <c r="I334" s="1"/>
      <c r="J334" s="1"/>
      <c r="K334" s="1"/>
      <c r="L334" s="16"/>
    </row>
    <row r="335" spans="1:12" ht="19.5" customHeight="1">
      <c r="A335" s="24" t="s">
        <v>22</v>
      </c>
      <c r="C335" s="1"/>
      <c r="D335" s="1"/>
      <c r="E335" s="1"/>
      <c r="F335" s="1"/>
      <c r="G335" s="1"/>
      <c r="H335" s="1"/>
      <c r="I335" s="1"/>
      <c r="J335" s="1"/>
      <c r="K335" s="1"/>
      <c r="L335" s="16"/>
    </row>
    <row r="336" spans="1:12" ht="13.5" customHeight="1">
      <c r="A336" s="8" t="s">
        <v>7</v>
      </c>
      <c r="B336" s="154" t="s">
        <v>16</v>
      </c>
      <c r="C336" s="8" t="s">
        <v>276</v>
      </c>
      <c r="G336" s="14"/>
      <c r="H336" s="14"/>
      <c r="I336" s="14"/>
      <c r="L336" s="16"/>
    </row>
    <row r="337" spans="2:12" ht="13.5" customHeight="1">
      <c r="B337" s="154"/>
      <c r="C337" s="8" t="s">
        <v>277</v>
      </c>
      <c r="G337" s="14"/>
      <c r="H337" s="14"/>
      <c r="I337" s="14"/>
      <c r="L337" s="16">
        <v>2</v>
      </c>
    </row>
    <row r="338" spans="2:12" ht="13.5" customHeight="1">
      <c r="B338" s="154"/>
      <c r="G338" s="14"/>
      <c r="H338" s="14"/>
      <c r="I338" s="14"/>
      <c r="L338" s="16"/>
    </row>
    <row r="339" spans="2:12" ht="13.5" customHeight="1">
      <c r="B339" s="8" t="s">
        <v>0</v>
      </c>
      <c r="C339" s="8" t="s">
        <v>278</v>
      </c>
      <c r="L339" s="16">
        <v>1</v>
      </c>
    </row>
    <row r="340" ht="13.5" customHeight="1">
      <c r="L340" s="16"/>
    </row>
    <row r="341" spans="3:12" ht="13.5" customHeight="1">
      <c r="C341" s="8" t="s">
        <v>279</v>
      </c>
      <c r="L341" s="16">
        <v>1</v>
      </c>
    </row>
    <row r="342" ht="13.5" customHeight="1">
      <c r="L342" s="16"/>
    </row>
    <row r="343" spans="1:12" ht="13.5" customHeight="1">
      <c r="A343" s="8" t="s">
        <v>8</v>
      </c>
      <c r="C343" s="8" t="s">
        <v>280</v>
      </c>
      <c r="L343" s="16"/>
    </row>
    <row r="344" ht="13.5" customHeight="1" thickBot="1">
      <c r="L344" s="16"/>
    </row>
    <row r="345" spans="3:12" ht="13.5" customHeight="1" thickBot="1">
      <c r="C345" s="31"/>
      <c r="D345" s="269">
        <v>2012</v>
      </c>
      <c r="E345" s="270"/>
      <c r="F345" s="269">
        <v>2013</v>
      </c>
      <c r="G345" s="270"/>
      <c r="H345" s="31"/>
      <c r="I345" s="61"/>
      <c r="J345" s="132"/>
      <c r="K345" s="113"/>
      <c r="L345" s="16"/>
    </row>
    <row r="346" spans="3:12" ht="13.5" customHeight="1">
      <c r="C346" s="32" t="s">
        <v>202</v>
      </c>
      <c r="D346" s="32" t="s">
        <v>203</v>
      </c>
      <c r="E346" s="32" t="s">
        <v>204</v>
      </c>
      <c r="F346" s="32" t="s">
        <v>203</v>
      </c>
      <c r="G346" s="32" t="s">
        <v>204</v>
      </c>
      <c r="H346" s="32" t="s">
        <v>270</v>
      </c>
      <c r="I346" s="62" t="s">
        <v>271</v>
      </c>
      <c r="J346" s="132"/>
      <c r="K346" s="113"/>
      <c r="L346" s="16"/>
    </row>
    <row r="347" spans="3:12" ht="13.5" customHeight="1" thickBot="1">
      <c r="C347" s="33"/>
      <c r="D347" s="33" t="s">
        <v>205</v>
      </c>
      <c r="E347" s="33" t="s">
        <v>206</v>
      </c>
      <c r="F347" s="33" t="s">
        <v>272</v>
      </c>
      <c r="G347" s="33" t="s">
        <v>273</v>
      </c>
      <c r="H347" s="33"/>
      <c r="I347" s="133"/>
      <c r="J347" s="132"/>
      <c r="K347" s="113"/>
      <c r="L347" s="16"/>
    </row>
    <row r="348" spans="3:12" ht="13.5" customHeight="1">
      <c r="C348" s="235" t="s">
        <v>6</v>
      </c>
      <c r="D348" s="236">
        <v>7</v>
      </c>
      <c r="E348" s="138">
        <v>450</v>
      </c>
      <c r="F348" s="236">
        <f>H348/G348</f>
        <v>8.8</v>
      </c>
      <c r="G348" s="138">
        <v>680</v>
      </c>
      <c r="H348" s="138">
        <v>5984</v>
      </c>
      <c r="I348" s="164">
        <f>(D348*G348)</f>
        <v>4760</v>
      </c>
      <c r="J348" s="237"/>
      <c r="K348" s="238"/>
      <c r="L348" s="16"/>
    </row>
    <row r="349" spans="3:12" ht="13.5" customHeight="1">
      <c r="C349" s="235" t="s">
        <v>53</v>
      </c>
      <c r="D349" s="236">
        <v>14</v>
      </c>
      <c r="E349" s="138">
        <v>300</v>
      </c>
      <c r="F349" s="236">
        <f>H349/G349</f>
        <v>14</v>
      </c>
      <c r="G349" s="138">
        <v>320</v>
      </c>
      <c r="H349" s="138">
        <v>4480</v>
      </c>
      <c r="I349" s="164">
        <f>(D349*G349)</f>
        <v>4480</v>
      </c>
      <c r="J349" s="237"/>
      <c r="K349" s="238"/>
      <c r="L349" s="16"/>
    </row>
    <row r="350" spans="3:12" ht="13.5" customHeight="1">
      <c r="C350" s="235" t="s">
        <v>59</v>
      </c>
      <c r="D350" s="236">
        <v>35</v>
      </c>
      <c r="E350" s="138">
        <v>160</v>
      </c>
      <c r="F350" s="236">
        <f>H350/G350</f>
        <v>27</v>
      </c>
      <c r="G350" s="138">
        <v>180</v>
      </c>
      <c r="H350" s="138">
        <v>4860</v>
      </c>
      <c r="I350" s="164">
        <f>(D350*G350)</f>
        <v>6300</v>
      </c>
      <c r="J350" s="237"/>
      <c r="K350" s="238"/>
      <c r="L350" s="16"/>
    </row>
    <row r="351" spans="3:12" ht="13.5" customHeight="1">
      <c r="C351" s="204" t="s">
        <v>60</v>
      </c>
      <c r="D351" s="239">
        <v>17.5</v>
      </c>
      <c r="E351" s="140">
        <v>100</v>
      </c>
      <c r="F351" s="239">
        <f>H351/G351</f>
        <v>30</v>
      </c>
      <c r="G351" s="140">
        <v>90</v>
      </c>
      <c r="H351" s="140">
        <v>2700</v>
      </c>
      <c r="I351" s="165">
        <f>(D351*G351)</f>
        <v>1575</v>
      </c>
      <c r="J351" s="237"/>
      <c r="K351" s="238"/>
      <c r="L351" s="16"/>
    </row>
    <row r="352" spans="3:12" ht="13.5" customHeight="1" thickBot="1">
      <c r="C352" s="173" t="s">
        <v>45</v>
      </c>
      <c r="D352" s="240">
        <v>10.4</v>
      </c>
      <c r="E352" s="241">
        <v>400</v>
      </c>
      <c r="F352" s="240">
        <f>H352/G352</f>
        <v>12</v>
      </c>
      <c r="G352" s="241">
        <v>350</v>
      </c>
      <c r="H352" s="241">
        <v>4200</v>
      </c>
      <c r="I352" s="242">
        <f>(D352*G352)</f>
        <v>3640</v>
      </c>
      <c r="J352" s="237"/>
      <c r="K352" s="238"/>
      <c r="L352" s="16"/>
    </row>
    <row r="353" spans="3:12" ht="13.5" customHeight="1" thickBot="1">
      <c r="C353" s="248"/>
      <c r="D353" s="241"/>
      <c r="E353" s="241"/>
      <c r="F353" s="241"/>
      <c r="G353" s="241"/>
      <c r="H353" s="173">
        <f>SUM(H348:H352)</f>
        <v>22224</v>
      </c>
      <c r="I353" s="249">
        <f>SUM(I348:I352)</f>
        <v>20755</v>
      </c>
      <c r="J353" s="134"/>
      <c r="K353" s="135"/>
      <c r="L353" s="16"/>
    </row>
    <row r="354" spans="10:12" ht="13.5" customHeight="1">
      <c r="J354" s="117"/>
      <c r="K354" s="117"/>
      <c r="L354" s="16"/>
    </row>
    <row r="355" spans="2:12" ht="13.5" customHeight="1">
      <c r="B355" s="21" t="s">
        <v>207</v>
      </c>
      <c r="C355" s="21"/>
      <c r="D355" s="21"/>
      <c r="E355" s="21"/>
      <c r="F355" s="21"/>
      <c r="L355" s="16"/>
    </row>
    <row r="356" spans="1:12" ht="13.5" customHeight="1">
      <c r="A356" s="243"/>
      <c r="B356" s="243"/>
      <c r="C356" s="244" t="s">
        <v>274</v>
      </c>
      <c r="D356" s="251" t="s">
        <v>208</v>
      </c>
      <c r="E356" s="19" t="s">
        <v>1</v>
      </c>
      <c r="F356" s="18">
        <v>22224</v>
      </c>
      <c r="G356" s="251" t="s">
        <v>208</v>
      </c>
      <c r="J356" s="243"/>
      <c r="K356" s="243"/>
      <c r="L356" s="16"/>
    </row>
    <row r="357" spans="1:12" ht="13.5" customHeight="1" thickBot="1">
      <c r="A357" s="243"/>
      <c r="B357" s="243"/>
      <c r="C357" s="245" t="s">
        <v>275</v>
      </c>
      <c r="D357" s="251"/>
      <c r="F357" s="15">
        <v>20755</v>
      </c>
      <c r="G357" s="251"/>
      <c r="H357" s="19" t="s">
        <v>1</v>
      </c>
      <c r="I357" s="250">
        <v>107.1</v>
      </c>
      <c r="J357" s="243"/>
      <c r="K357" s="243"/>
      <c r="L357" s="16">
        <v>8</v>
      </c>
    </row>
    <row r="358" spans="1:12" ht="13.5" customHeight="1" thickTop="1">
      <c r="A358" s="243"/>
      <c r="B358" s="243"/>
      <c r="C358" s="243"/>
      <c r="D358" s="243"/>
      <c r="E358" s="243"/>
      <c r="F358" s="243"/>
      <c r="G358" s="243"/>
      <c r="H358" s="243"/>
      <c r="I358" s="246"/>
      <c r="J358" s="243"/>
      <c r="K358" s="243"/>
      <c r="L358" s="16"/>
    </row>
    <row r="359" spans="1:12" ht="13.5" customHeight="1">
      <c r="A359" s="8" t="s">
        <v>17</v>
      </c>
      <c r="C359" s="23" t="s">
        <v>209</v>
      </c>
      <c r="I359" s="14"/>
      <c r="L359" s="16">
        <v>1</v>
      </c>
    </row>
    <row r="360" spans="1:12" ht="13.5" customHeight="1">
      <c r="A360" s="243"/>
      <c r="B360" s="243"/>
      <c r="C360" s="247"/>
      <c r="D360" s="243"/>
      <c r="E360" s="243"/>
      <c r="F360" s="243"/>
      <c r="G360" s="243"/>
      <c r="H360" s="243"/>
      <c r="I360" s="246"/>
      <c r="J360" s="243"/>
      <c r="K360" s="243"/>
      <c r="L360" s="16"/>
    </row>
    <row r="361" spans="1:12" ht="13.5" customHeight="1">
      <c r="A361" s="8" t="s">
        <v>4</v>
      </c>
      <c r="C361" s="8" t="s">
        <v>210</v>
      </c>
      <c r="L361" s="16"/>
    </row>
    <row r="362" spans="3:12" ht="13.5" customHeight="1">
      <c r="C362" s="8" t="s">
        <v>211</v>
      </c>
      <c r="G362" s="8" t="s">
        <v>212</v>
      </c>
      <c r="L362" s="16">
        <v>2</v>
      </c>
    </row>
    <row r="363" ht="13.5" customHeight="1">
      <c r="L363" s="16"/>
    </row>
    <row r="364" spans="1:12" ht="13.5" customHeight="1">
      <c r="A364" s="8" t="s">
        <v>11</v>
      </c>
      <c r="C364" s="8" t="s">
        <v>213</v>
      </c>
      <c r="L364" s="16"/>
    </row>
    <row r="365" spans="3:12" ht="13.5" customHeight="1">
      <c r="C365" s="252" t="s">
        <v>214</v>
      </c>
      <c r="D365" s="252"/>
      <c r="E365" s="252"/>
      <c r="L365" s="16"/>
    </row>
    <row r="366" spans="3:12" ht="13.5" customHeight="1">
      <c r="C366" s="252" t="s">
        <v>215</v>
      </c>
      <c r="D366" s="252"/>
      <c r="E366" s="252"/>
      <c r="L366" s="16"/>
    </row>
    <row r="367" spans="3:12" ht="13.5" customHeight="1">
      <c r="C367" s="252" t="s">
        <v>216</v>
      </c>
      <c r="D367" s="252"/>
      <c r="E367" s="252"/>
      <c r="L367" s="16"/>
    </row>
    <row r="368" spans="4:12" ht="13.5" customHeight="1">
      <c r="D368" s="8" t="s">
        <v>217</v>
      </c>
      <c r="L368" s="16"/>
    </row>
    <row r="369" ht="13.5" customHeight="1">
      <c r="L369" s="16"/>
    </row>
    <row r="370" spans="3:12" ht="13.5" customHeight="1">
      <c r="C370" s="8" t="s">
        <v>218</v>
      </c>
      <c r="L370" s="16">
        <v>5</v>
      </c>
    </row>
    <row r="371" ht="13.5" customHeight="1">
      <c r="L371" s="16"/>
    </row>
    <row r="372" ht="13.5" customHeight="1">
      <c r="L372" s="16"/>
    </row>
    <row r="373" ht="13.5" customHeight="1">
      <c r="L373" s="16"/>
    </row>
    <row r="374" ht="13.5" customHeight="1">
      <c r="L374" s="16"/>
    </row>
    <row r="375" ht="13.5" customHeight="1">
      <c r="L375" s="16"/>
    </row>
    <row r="376" ht="13.5" customHeight="1">
      <c r="L376" s="16"/>
    </row>
    <row r="377" ht="13.5" customHeight="1">
      <c r="L377" s="16"/>
    </row>
    <row r="378" ht="13.5" customHeight="1">
      <c r="L378" s="16"/>
    </row>
    <row r="379" ht="13.5" customHeight="1">
      <c r="L379" s="16"/>
    </row>
    <row r="380" ht="13.5" customHeight="1">
      <c r="L380" s="16"/>
    </row>
    <row r="381" ht="13.5" customHeight="1">
      <c r="L381" s="16"/>
    </row>
    <row r="382" ht="13.5" customHeight="1">
      <c r="L382" s="16"/>
    </row>
    <row r="383" ht="13.5" customHeight="1">
      <c r="L383" s="16"/>
    </row>
    <row r="384" ht="13.5" customHeight="1">
      <c r="L384" s="16"/>
    </row>
    <row r="385" ht="13.5" customHeight="1">
      <c r="L385" s="16"/>
    </row>
    <row r="386" ht="13.5" customHeight="1">
      <c r="L386" s="16"/>
    </row>
    <row r="387" ht="13.5" customHeight="1">
      <c r="L387" s="16"/>
    </row>
    <row r="388" ht="13.5" customHeight="1">
      <c r="L388" s="16"/>
    </row>
    <row r="389" ht="13.5" customHeight="1">
      <c r="L389" s="16"/>
    </row>
    <row r="390" ht="13.5" customHeight="1">
      <c r="L390" s="16"/>
    </row>
    <row r="391" ht="13.5" customHeight="1">
      <c r="L391" s="16"/>
    </row>
    <row r="392" ht="13.5" customHeight="1">
      <c r="L392" s="16"/>
    </row>
    <row r="393" ht="13.5" customHeight="1">
      <c r="L393" s="16"/>
    </row>
    <row r="394" ht="13.5" customHeight="1">
      <c r="L394" s="16"/>
    </row>
    <row r="395" ht="13.5" customHeight="1">
      <c r="L395" s="16"/>
    </row>
    <row r="396" ht="13.5" customHeight="1">
      <c r="L396" s="16"/>
    </row>
    <row r="397" ht="13.5" customHeight="1">
      <c r="L397" s="16"/>
    </row>
    <row r="398" ht="13.5" customHeight="1">
      <c r="L398" s="16"/>
    </row>
    <row r="399" ht="13.5" customHeight="1">
      <c r="L399" s="16"/>
    </row>
    <row r="400" ht="13.5" customHeight="1">
      <c r="L400" s="16"/>
    </row>
    <row r="401" ht="13.5" customHeight="1">
      <c r="L401" s="16"/>
    </row>
    <row r="402" ht="13.5" customHeight="1">
      <c r="L402" s="16"/>
    </row>
    <row r="403" ht="13.5" customHeight="1">
      <c r="L403" s="16"/>
    </row>
    <row r="404" ht="13.5" customHeight="1">
      <c r="L404" s="16"/>
    </row>
    <row r="405" ht="13.5" customHeight="1">
      <c r="L405" s="16"/>
    </row>
    <row r="406" ht="13.5" customHeight="1">
      <c r="L406" s="16"/>
    </row>
    <row r="407" ht="13.5" customHeight="1">
      <c r="L407" s="16"/>
    </row>
    <row r="408" ht="13.5" customHeight="1">
      <c r="L408" s="16"/>
    </row>
    <row r="409" ht="13.5" customHeight="1">
      <c r="L409" s="16"/>
    </row>
    <row r="410" ht="13.5" customHeight="1">
      <c r="L410" s="16"/>
    </row>
    <row r="411" ht="13.5" customHeight="1">
      <c r="L411" s="16"/>
    </row>
    <row r="412" ht="13.5" customHeight="1">
      <c r="L412" s="16"/>
    </row>
    <row r="413" ht="13.5" customHeight="1">
      <c r="L413" s="16"/>
    </row>
    <row r="414" ht="13.5" customHeight="1">
      <c r="L414" s="16"/>
    </row>
    <row r="415" ht="13.5" customHeight="1">
      <c r="L415" s="16"/>
    </row>
    <row r="416" ht="13.5" customHeight="1">
      <c r="L416" s="16"/>
    </row>
    <row r="417" ht="13.5" customHeight="1">
      <c r="L417" s="16"/>
    </row>
    <row r="418" ht="13.5" customHeight="1">
      <c r="L418" s="16"/>
    </row>
    <row r="419" ht="13.5" customHeight="1">
      <c r="L419" s="16"/>
    </row>
    <row r="420" ht="13.5" customHeight="1">
      <c r="L420" s="16"/>
    </row>
    <row r="421" ht="13.5" customHeight="1">
      <c r="L421" s="16"/>
    </row>
    <row r="422" ht="13.5" customHeight="1">
      <c r="L422" s="16"/>
    </row>
    <row r="423" ht="13.5" customHeight="1">
      <c r="L423" s="16"/>
    </row>
    <row r="424" ht="13.5" customHeight="1">
      <c r="L424" s="16"/>
    </row>
    <row r="425" ht="13.5" customHeight="1">
      <c r="L425" s="16"/>
    </row>
    <row r="426" ht="13.5" customHeight="1">
      <c r="L426" s="16"/>
    </row>
    <row r="427" ht="13.5" customHeight="1">
      <c r="L427" s="16"/>
    </row>
    <row r="428" ht="13.5" customHeight="1">
      <c r="L428" s="16"/>
    </row>
    <row r="429" ht="13.5" customHeight="1">
      <c r="L429" s="16"/>
    </row>
    <row r="430" ht="13.5" customHeight="1">
      <c r="L430" s="16"/>
    </row>
    <row r="431" ht="13.5" customHeight="1">
      <c r="L431" s="16"/>
    </row>
    <row r="432" ht="13.5" customHeight="1">
      <c r="L432" s="16"/>
    </row>
    <row r="433" ht="13.5" customHeight="1">
      <c r="L433" s="16"/>
    </row>
    <row r="434" ht="13.5" customHeight="1">
      <c r="L434" s="16"/>
    </row>
    <row r="435" ht="13.5" customHeight="1">
      <c r="L435" s="16"/>
    </row>
    <row r="436" ht="13.5" customHeight="1">
      <c r="L436" s="16"/>
    </row>
    <row r="437" ht="13.5" customHeight="1">
      <c r="L437" s="16"/>
    </row>
    <row r="438" ht="13.5" customHeight="1">
      <c r="L438" s="16"/>
    </row>
    <row r="439" ht="13.5" customHeight="1">
      <c r="L439" s="16"/>
    </row>
    <row r="440" ht="13.5" customHeight="1">
      <c r="L440" s="16"/>
    </row>
    <row r="441" ht="13.5" customHeight="1">
      <c r="L441" s="16"/>
    </row>
    <row r="442" ht="13.5" customHeight="1">
      <c r="L442" s="16"/>
    </row>
    <row r="443" ht="13.5" customHeight="1">
      <c r="L443" s="16"/>
    </row>
    <row r="444" ht="13.5" customHeight="1">
      <c r="L444" s="16"/>
    </row>
    <row r="445" ht="13.5" customHeight="1">
      <c r="L445" s="16"/>
    </row>
    <row r="446" ht="13.5" customHeight="1">
      <c r="L446" s="16"/>
    </row>
    <row r="447" ht="13.5" customHeight="1">
      <c r="L447" s="16"/>
    </row>
    <row r="448" ht="13.5" customHeight="1">
      <c r="L448" s="16"/>
    </row>
    <row r="449" ht="13.5" customHeight="1">
      <c r="L449" s="16"/>
    </row>
    <row r="450" ht="13.5" customHeight="1">
      <c r="L450" s="16"/>
    </row>
    <row r="451" ht="13.5" customHeight="1">
      <c r="L451" s="16"/>
    </row>
    <row r="452" ht="13.5" customHeight="1">
      <c r="L452" s="16"/>
    </row>
    <row r="453" ht="13.5" customHeight="1">
      <c r="L453" s="16"/>
    </row>
    <row r="454" ht="13.5" customHeight="1">
      <c r="L454" s="16"/>
    </row>
    <row r="455" ht="13.5" customHeight="1">
      <c r="L455" s="16"/>
    </row>
    <row r="456" ht="13.5" customHeight="1">
      <c r="L456" s="16"/>
    </row>
    <row r="457" ht="13.5" customHeight="1">
      <c r="L457" s="16"/>
    </row>
    <row r="458" ht="13.5" customHeight="1">
      <c r="L458" s="16"/>
    </row>
    <row r="459" ht="13.5" customHeight="1">
      <c r="L459" s="16"/>
    </row>
    <row r="460" ht="13.5" customHeight="1">
      <c r="L460" s="16"/>
    </row>
    <row r="461" ht="13.5" customHeight="1">
      <c r="L461" s="16"/>
    </row>
    <row r="462" ht="13.5" customHeight="1">
      <c r="L462" s="16"/>
    </row>
    <row r="463" ht="13.5" customHeight="1">
      <c r="L463" s="16"/>
    </row>
    <row r="464" ht="13.5" customHeight="1">
      <c r="L464" s="16"/>
    </row>
    <row r="465" ht="13.5" customHeight="1">
      <c r="L465" s="16"/>
    </row>
    <row r="466" ht="13.5" customHeight="1">
      <c r="L466" s="16"/>
    </row>
    <row r="467" ht="13.5" customHeight="1">
      <c r="L467" s="16"/>
    </row>
    <row r="468" ht="13.5" customHeight="1">
      <c r="L468" s="16"/>
    </row>
    <row r="469" ht="13.5" customHeight="1">
      <c r="L469" s="16"/>
    </row>
    <row r="470" ht="13.5" customHeight="1">
      <c r="L470" s="16"/>
    </row>
    <row r="471" ht="13.5" customHeight="1">
      <c r="L471" s="16"/>
    </row>
    <row r="472" ht="13.5" customHeight="1">
      <c r="L472" s="16"/>
    </row>
    <row r="473" ht="13.5" customHeight="1">
      <c r="L473" s="16"/>
    </row>
    <row r="474" ht="13.5" customHeight="1">
      <c r="L474" s="16"/>
    </row>
    <row r="475" ht="13.5" customHeight="1">
      <c r="L475" s="16"/>
    </row>
    <row r="476" ht="13.5" customHeight="1">
      <c r="L476" s="16"/>
    </row>
    <row r="477" ht="13.5" customHeight="1">
      <c r="L477" s="16"/>
    </row>
    <row r="478" ht="13.5" customHeight="1">
      <c r="L478" s="16"/>
    </row>
    <row r="479" ht="13.5" customHeight="1">
      <c r="L479" s="16"/>
    </row>
    <row r="480" ht="13.5" customHeight="1">
      <c r="L480" s="16"/>
    </row>
    <row r="481" ht="13.5" customHeight="1">
      <c r="L481" s="16"/>
    </row>
    <row r="482" ht="13.5" customHeight="1">
      <c r="L482" s="16"/>
    </row>
    <row r="483" ht="13.5" customHeight="1">
      <c r="L483" s="16"/>
    </row>
    <row r="484" ht="13.5" customHeight="1">
      <c r="L484" s="16"/>
    </row>
  </sheetData>
  <sheetProtection/>
  <mergeCells count="59">
    <mergeCell ref="C252:D252"/>
    <mergeCell ref="C253:D253"/>
    <mergeCell ref="C254:D254"/>
    <mergeCell ref="C255:D255"/>
    <mergeCell ref="C256:D256"/>
    <mergeCell ref="C257:D257"/>
    <mergeCell ref="C117:D118"/>
    <mergeCell ref="C119:D119"/>
    <mergeCell ref="C120:D120"/>
    <mergeCell ref="C121:D121"/>
    <mergeCell ref="C202:D202"/>
    <mergeCell ref="C203:D203"/>
    <mergeCell ref="C122:D122"/>
    <mergeCell ref="C196:D196"/>
    <mergeCell ref="C197:D197"/>
    <mergeCell ref="C198:D198"/>
    <mergeCell ref="C199:D199"/>
    <mergeCell ref="C200:D200"/>
    <mergeCell ref="C194:D195"/>
    <mergeCell ref="C250:D251"/>
    <mergeCell ref="E131:F131"/>
    <mergeCell ref="G131:H131"/>
    <mergeCell ref="I131:I132"/>
    <mergeCell ref="E132:F132"/>
    <mergeCell ref="G132:H132"/>
    <mergeCell ref="C201:D201"/>
    <mergeCell ref="C205:D205"/>
    <mergeCell ref="C204:D204"/>
    <mergeCell ref="E136:F136"/>
    <mergeCell ref="G136:H136"/>
    <mergeCell ref="C173:D173"/>
    <mergeCell ref="H185:K185"/>
    <mergeCell ref="C138:D140"/>
    <mergeCell ref="C141:D143"/>
    <mergeCell ref="C144:D146"/>
    <mergeCell ref="F286:G286"/>
    <mergeCell ref="E289:E290"/>
    <mergeCell ref="F289:G289"/>
    <mergeCell ref="B308:B309"/>
    <mergeCell ref="C308:D308"/>
    <mergeCell ref="G308:G309"/>
    <mergeCell ref="E286:E287"/>
    <mergeCell ref="H308:I308"/>
    <mergeCell ref="H309:I309"/>
    <mergeCell ref="B310:B311"/>
    <mergeCell ref="G310:G311"/>
    <mergeCell ref="H311:I311"/>
    <mergeCell ref="D345:E345"/>
    <mergeCell ref="F345:G345"/>
    <mergeCell ref="D356:D357"/>
    <mergeCell ref="G356:G357"/>
    <mergeCell ref="C365:E365"/>
    <mergeCell ref="C366:E366"/>
    <mergeCell ref="C367:E367"/>
    <mergeCell ref="C131:D132"/>
    <mergeCell ref="C133:D133"/>
    <mergeCell ref="C134:D134"/>
    <mergeCell ref="C135:D135"/>
    <mergeCell ref="C136:D136"/>
  </mergeCells>
  <printOptions/>
  <pageMargins left="0.511811023622047" right="0.261811024" top="0.551181102362205" bottom="0.551181102362205" header="0.31496062992126" footer="0.31496062992126"/>
  <pageSetup horizontalDpi="600" verticalDpi="600" orientation="portrait" paperSize="9" r:id="rId2"/>
  <headerFooter>
    <oddHeader>&amp;C&amp;"Times New Roman,Bold"&amp;11 2014 Nov Internal Exam - Business Statistics (Level 3)&amp;"Arial,Regular"&amp;10
</oddHeader>
    <oddFooter>&amp;C&amp;"Times New Roman,Bold"Page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LIHWOEI</cp:lastModifiedBy>
  <cp:lastPrinted>2014-11-17T04:43:19Z</cp:lastPrinted>
  <dcterms:created xsi:type="dcterms:W3CDTF">2007-04-16T06:50:40Z</dcterms:created>
  <dcterms:modified xsi:type="dcterms:W3CDTF">2014-11-17T04:44:01Z</dcterms:modified>
  <cp:category/>
  <cp:version/>
  <cp:contentType/>
  <cp:contentStatus/>
</cp:coreProperties>
</file>